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ESTÜLETI RENDELETEK\"/>
    </mc:Choice>
  </mc:AlternateContent>
  <bookViews>
    <workbookView xWindow="0" yWindow="0" windowWidth="15360" windowHeight="8148" activeTab="11"/>
  </bookViews>
  <sheets>
    <sheet name="címrend" sheetId="22" r:id="rId1"/>
    <sheet name="2.sz.mell." sheetId="21" r:id="rId2"/>
    <sheet name="3a.mell." sheetId="13" r:id="rId3"/>
    <sheet name="3b.mell" sheetId="3" r:id="rId4"/>
    <sheet name="felhalm" sheetId="14" r:id="rId5"/>
    <sheet name="tartalék" sheetId="7" r:id="rId6"/>
    <sheet name="támogatás" sheetId="15" r:id="rId7"/>
    <sheet name="létszámok" sheetId="23" r:id="rId8"/>
    <sheet name="Közvetett támogatások" sheetId="16" r:id="rId9"/>
    <sheet name="hitel" sheetId="9" r:id="rId10"/>
    <sheet name="Felh.ütem.önk (2)" sheetId="27" r:id="rId11"/>
    <sheet name="3évesterv" sheetId="28" r:id="rId12"/>
  </sheets>
  <calcPr calcId="152511"/>
</workbook>
</file>

<file path=xl/calcChain.xml><?xml version="1.0" encoding="utf-8"?>
<calcChain xmlns="http://schemas.openxmlformats.org/spreadsheetml/2006/main">
  <c r="E55" i="13" l="1"/>
  <c r="I55" i="13" s="1"/>
  <c r="F9" i="3" l="1"/>
  <c r="F10" i="3"/>
  <c r="F11" i="3"/>
  <c r="F12" i="3"/>
  <c r="F13" i="3"/>
  <c r="F14" i="3"/>
  <c r="F15" i="3"/>
  <c r="F16" i="3"/>
  <c r="F8" i="3"/>
  <c r="C8" i="3" l="1"/>
  <c r="C9" i="3"/>
  <c r="C10" i="3"/>
  <c r="C11" i="3"/>
  <c r="E37" i="28" l="1"/>
  <c r="E39" i="28" s="1"/>
  <c r="D37" i="28"/>
  <c r="D39" i="28" s="1"/>
  <c r="C37" i="28"/>
  <c r="C39" i="28" s="1"/>
  <c r="E32" i="28"/>
  <c r="E34" i="28" s="1"/>
  <c r="D32" i="28"/>
  <c r="D34" i="28" s="1"/>
  <c r="C32" i="28"/>
  <c r="C34" i="28" s="1"/>
  <c r="E24" i="28"/>
  <c r="E26" i="28" s="1"/>
  <c r="D24" i="28"/>
  <c r="D26" i="28" s="1"/>
  <c r="C24" i="28"/>
  <c r="C26" i="28" s="1"/>
  <c r="E15" i="28"/>
  <c r="E17" i="28" s="1"/>
  <c r="D15" i="28"/>
  <c r="D17" i="28" s="1"/>
  <c r="C15" i="28"/>
  <c r="C17" i="28" s="1"/>
  <c r="N20" i="27"/>
  <c r="M20" i="27"/>
  <c r="L20" i="27"/>
  <c r="K20" i="27"/>
  <c r="J20" i="27"/>
  <c r="I20" i="27"/>
  <c r="H20" i="27"/>
  <c r="G20" i="27"/>
  <c r="F20" i="27"/>
  <c r="E20" i="27"/>
  <c r="D20" i="27"/>
  <c r="C20" i="27"/>
  <c r="O19" i="27"/>
  <c r="O18" i="27"/>
  <c r="O17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O13" i="27"/>
  <c r="O12" i="27"/>
  <c r="O11" i="27"/>
  <c r="O10" i="27"/>
  <c r="O9" i="27"/>
  <c r="O8" i="27"/>
  <c r="O7" i="27"/>
  <c r="O6" i="27"/>
  <c r="E21" i="27" l="1"/>
  <c r="K21" i="27"/>
  <c r="I21" i="27"/>
  <c r="O20" i="27"/>
  <c r="N21" i="27"/>
  <c r="M21" i="27"/>
  <c r="L21" i="27"/>
  <c r="J21" i="27"/>
  <c r="H21" i="27"/>
  <c r="G21" i="27"/>
  <c r="F21" i="27"/>
  <c r="D21" i="27"/>
  <c r="C21" i="27"/>
  <c r="O14" i="27"/>
  <c r="O21" i="27" s="1"/>
  <c r="C25" i="14"/>
  <c r="D25" i="14"/>
  <c r="C12" i="14"/>
  <c r="D12" i="14"/>
  <c r="D18" i="14" l="1"/>
  <c r="D26" i="14" s="1"/>
  <c r="C18" i="14"/>
  <c r="C26" i="14" s="1"/>
  <c r="C33" i="14" l="1"/>
  <c r="C18" i="3"/>
  <c r="C19" i="3"/>
  <c r="E18" i="3"/>
  <c r="E19" i="3"/>
  <c r="I54" i="13" l="1"/>
  <c r="I50" i="13"/>
  <c r="G49" i="13" l="1"/>
  <c r="H49" i="13"/>
  <c r="G50" i="13"/>
  <c r="H50" i="13"/>
  <c r="G51" i="13"/>
  <c r="H51" i="13"/>
  <c r="G52" i="13"/>
  <c r="H52" i="13"/>
  <c r="G53" i="13"/>
  <c r="H53" i="13"/>
  <c r="G54" i="13"/>
  <c r="H54" i="13"/>
  <c r="H48" i="13"/>
  <c r="G48" i="13"/>
  <c r="D33" i="14" l="1"/>
  <c r="C17" i="16" l="1"/>
  <c r="C21" i="23"/>
  <c r="C9" i="23"/>
  <c r="C36" i="15"/>
  <c r="C34" i="15"/>
  <c r="C16" i="15"/>
  <c r="C10" i="15"/>
  <c r="C7" i="15"/>
  <c r="C41" i="14"/>
  <c r="C35" i="14"/>
  <c r="P17" i="3"/>
  <c r="P20" i="3" s="1"/>
  <c r="O17" i="3"/>
  <c r="O20" i="3" s="1"/>
  <c r="L17" i="3"/>
  <c r="L20" i="3" s="1"/>
  <c r="K17" i="3"/>
  <c r="K20" i="3" s="1"/>
  <c r="H17" i="3"/>
  <c r="H20" i="3" s="1"/>
  <c r="G17" i="3"/>
  <c r="G20" i="3" s="1"/>
  <c r="C55" i="13"/>
  <c r="D61" i="13"/>
  <c r="C61" i="13"/>
  <c r="D57" i="13"/>
  <c r="C57" i="13"/>
  <c r="D55" i="13"/>
  <c r="D67" i="13" s="1"/>
  <c r="D70" i="13" s="1"/>
  <c r="H21" i="13"/>
  <c r="G21" i="13"/>
  <c r="H17" i="13"/>
  <c r="G17" i="13"/>
  <c r="H15" i="13"/>
  <c r="H27" i="13" s="1"/>
  <c r="H30" i="13" s="1"/>
  <c r="G15" i="13"/>
  <c r="G27" i="13" s="1"/>
  <c r="G30" i="13" s="1"/>
  <c r="D21" i="13"/>
  <c r="C21" i="13"/>
  <c r="D17" i="13"/>
  <c r="C17" i="13"/>
  <c r="D15" i="13"/>
  <c r="D27" i="13" s="1"/>
  <c r="D30" i="13" s="1"/>
  <c r="C15" i="13"/>
  <c r="C27" i="13" s="1"/>
  <c r="C30" i="13" s="1"/>
  <c r="H18" i="21"/>
  <c r="H21" i="21" s="1"/>
  <c r="C17" i="21"/>
  <c r="C20" i="21" s="1"/>
  <c r="C27" i="23" l="1"/>
  <c r="C67" i="13"/>
  <c r="C70" i="13" s="1"/>
  <c r="C18" i="15"/>
  <c r="C42" i="14"/>
  <c r="C13" i="15"/>
  <c r="F19" i="3" l="1"/>
  <c r="F18" i="3"/>
  <c r="E10" i="3"/>
  <c r="E9" i="3"/>
  <c r="E11" i="3"/>
  <c r="E12" i="3"/>
  <c r="E13" i="3"/>
  <c r="E14" i="3"/>
  <c r="E15" i="3"/>
  <c r="E16" i="3"/>
  <c r="E8" i="3"/>
  <c r="J20" i="3"/>
  <c r="N20" i="3"/>
  <c r="D16" i="15" l="1"/>
  <c r="D34" i="15"/>
  <c r="D35" i="14"/>
  <c r="C13" i="14"/>
  <c r="I18" i="21"/>
  <c r="I21" i="21" s="1"/>
  <c r="D17" i="21"/>
  <c r="D20" i="21" s="1"/>
  <c r="J69" i="13"/>
  <c r="I69" i="13"/>
  <c r="J68" i="13"/>
  <c r="I68" i="13"/>
  <c r="J49" i="13"/>
  <c r="J50" i="13"/>
  <c r="J51" i="13"/>
  <c r="J52" i="13"/>
  <c r="J53" i="13"/>
  <c r="J54" i="13"/>
  <c r="J56" i="13"/>
  <c r="J58" i="13"/>
  <c r="J59" i="13"/>
  <c r="J60" i="13"/>
  <c r="J62" i="13"/>
  <c r="J63" i="13"/>
  <c r="J64" i="13"/>
  <c r="J65" i="13"/>
  <c r="J66" i="13"/>
  <c r="J48" i="13"/>
  <c r="I49" i="13"/>
  <c r="I51" i="13"/>
  <c r="I52" i="13"/>
  <c r="I53" i="13"/>
  <c r="I56" i="13"/>
  <c r="I58" i="13"/>
  <c r="I59" i="13"/>
  <c r="I60" i="13"/>
  <c r="I62" i="13"/>
  <c r="I63" i="13"/>
  <c r="I64" i="13"/>
  <c r="I65" i="13"/>
  <c r="I66" i="13"/>
  <c r="I48" i="13"/>
  <c r="F61" i="13"/>
  <c r="E61" i="13"/>
  <c r="F57" i="13"/>
  <c r="E57" i="13"/>
  <c r="F55" i="13"/>
  <c r="E67" i="13"/>
  <c r="E70" i="13" s="1"/>
  <c r="E21" i="13"/>
  <c r="E15" i="13"/>
  <c r="G69" i="13"/>
  <c r="G68" i="13"/>
  <c r="H56" i="13"/>
  <c r="H58" i="13"/>
  <c r="H59" i="13"/>
  <c r="H60" i="13"/>
  <c r="H62" i="13"/>
  <c r="H63" i="13"/>
  <c r="H64" i="13"/>
  <c r="H65" i="13"/>
  <c r="H66" i="13"/>
  <c r="G56" i="13"/>
  <c r="G58" i="13"/>
  <c r="G59" i="13"/>
  <c r="G60" i="13"/>
  <c r="G62" i="13"/>
  <c r="G63" i="13"/>
  <c r="G64" i="13"/>
  <c r="G65" i="13"/>
  <c r="G66" i="13"/>
  <c r="F67" i="13"/>
  <c r="F70" i="13" s="1"/>
  <c r="H61" i="13"/>
  <c r="F21" i="13"/>
  <c r="I21" i="13"/>
  <c r="I27" i="13" s="1"/>
  <c r="I30" i="13" s="1"/>
  <c r="J21" i="13"/>
  <c r="H57" i="13"/>
  <c r="E17" i="13"/>
  <c r="F17" i="13"/>
  <c r="J57" i="13" s="1"/>
  <c r="I17" i="13"/>
  <c r="J17" i="13"/>
  <c r="F15" i="13"/>
  <c r="I15" i="13"/>
  <c r="J15" i="13"/>
  <c r="J27" i="13" s="1"/>
  <c r="J30" i="13" s="1"/>
  <c r="C44" i="14" l="1"/>
  <c r="I57" i="13"/>
  <c r="J55" i="13"/>
  <c r="I61" i="13"/>
  <c r="I67" i="13" s="1"/>
  <c r="G61" i="13"/>
  <c r="J61" i="13"/>
  <c r="G55" i="13"/>
  <c r="G57" i="13"/>
  <c r="H55" i="13"/>
  <c r="H67" i="13" s="1"/>
  <c r="H70" i="13" s="1"/>
  <c r="F27" i="13"/>
  <c r="F30" i="13" s="1"/>
  <c r="E27" i="13"/>
  <c r="E30" i="13" s="1"/>
  <c r="D8" i="3"/>
  <c r="I70" i="13" l="1"/>
  <c r="G67" i="13"/>
  <c r="G70" i="13" s="1"/>
  <c r="J67" i="13"/>
  <c r="J70" i="13" s="1"/>
  <c r="D17" i="3"/>
  <c r="R17" i="3"/>
  <c r="R20" i="3" s="1"/>
  <c r="Q17" i="3"/>
  <c r="Q20" i="3" s="1"/>
  <c r="N17" i="3"/>
  <c r="M17" i="3"/>
  <c r="M20" i="3" s="1"/>
  <c r="J17" i="3"/>
  <c r="I17" i="3"/>
  <c r="C12" i="3"/>
  <c r="D13" i="3"/>
  <c r="C13" i="3"/>
  <c r="E9" i="23"/>
  <c r="E21" i="23"/>
  <c r="C14" i="3"/>
  <c r="C15" i="3"/>
  <c r="D36" i="15"/>
  <c r="D18" i="3"/>
  <c r="D15" i="3"/>
  <c r="D13" i="14"/>
  <c r="D41" i="14"/>
  <c r="C39" i="15"/>
  <c r="D19" i="3"/>
  <c r="D9" i="3"/>
  <c r="D10" i="3"/>
  <c r="D11" i="3"/>
  <c r="D12" i="3"/>
  <c r="D14" i="3"/>
  <c r="D16" i="3"/>
  <c r="C16" i="3"/>
  <c r="D7" i="15"/>
  <c r="D10" i="15"/>
  <c r="D17" i="16"/>
  <c r="E17" i="3" l="1"/>
  <c r="E20" i="3" s="1"/>
  <c r="E27" i="23"/>
  <c r="D18" i="15"/>
  <c r="D39" i="15" s="1"/>
  <c r="D20" i="3"/>
  <c r="I20" i="3"/>
  <c r="D13" i="15"/>
  <c r="F17" i="3"/>
  <c r="F20" i="3" s="1"/>
  <c r="D42" i="14"/>
  <c r="D44" i="14" s="1"/>
  <c r="C17" i="3"/>
  <c r="C20" i="3" s="1"/>
</calcChain>
</file>

<file path=xl/sharedStrings.xml><?xml version="1.0" encoding="utf-8"?>
<sst xmlns="http://schemas.openxmlformats.org/spreadsheetml/2006/main" count="333" uniqueCount="206">
  <si>
    <t>Megnevezés</t>
  </si>
  <si>
    <t>Óvoda</t>
  </si>
  <si>
    <t>Hivatal</t>
  </si>
  <si>
    <t>Összesen</t>
  </si>
  <si>
    <t>Sor szám</t>
  </si>
  <si>
    <t>Személyi juttatások</t>
  </si>
  <si>
    <t>Munkaadói járulékok</t>
  </si>
  <si>
    <t>Dologi kiadások</t>
  </si>
  <si>
    <t>Felújítások</t>
  </si>
  <si>
    <t>Beruházások</t>
  </si>
  <si>
    <t>KIADÁSOK ÖSSZESEN</t>
  </si>
  <si>
    <t>Felújítás</t>
  </si>
  <si>
    <t>Beruházás</t>
  </si>
  <si>
    <t>Egyéb felhalmozás</t>
  </si>
  <si>
    <t>Polgármesteri Hivatal</t>
  </si>
  <si>
    <t>SORSZÁM</t>
  </si>
  <si>
    <t>FELADAT/CÉL</t>
  </si>
  <si>
    <t>AZ ÁTCSOPORTOSÍTÁS JOGÁT GYAKORLÓ</t>
  </si>
  <si>
    <t>általános tartalék</t>
  </si>
  <si>
    <t>Képviselő testület</t>
  </si>
  <si>
    <t>céltartalék</t>
  </si>
  <si>
    <t>államháztartási tartalék</t>
  </si>
  <si>
    <t>Tőke</t>
  </si>
  <si>
    <t>ÁH-n belül pénzátadás</t>
  </si>
  <si>
    <t>Városkörnyéki Alap</t>
  </si>
  <si>
    <t>Katsztrófa Alap</t>
  </si>
  <si>
    <t>Hulladékgazdálkodás</t>
  </si>
  <si>
    <t>Többcélú Kistérségi Társulás</t>
  </si>
  <si>
    <t>ÁH-n belül</t>
  </si>
  <si>
    <t>ezer Ft-ban</t>
  </si>
  <si>
    <t>4.számú melléklet</t>
  </si>
  <si>
    <t>Bevételek</t>
  </si>
  <si>
    <t>Kiadások</t>
  </si>
  <si>
    <t>Támogatások</t>
  </si>
  <si>
    <t xml:space="preserve"> - Céltartalék</t>
  </si>
  <si>
    <t xml:space="preserve"> - Államháztartási tartalék</t>
  </si>
  <si>
    <t>Összesen:</t>
  </si>
  <si>
    <t xml:space="preserve">      - orvosi ügyelet</t>
  </si>
  <si>
    <t>ÁH-n kívül pénzátadás</t>
  </si>
  <si>
    <t>ÁH-n kívül</t>
  </si>
  <si>
    <t>Családsegítő, Humán</t>
  </si>
  <si>
    <t>Finanszírozási bevételek</t>
  </si>
  <si>
    <t>ÖSSZESEN</t>
  </si>
  <si>
    <t>Kommunális adó mentesség</t>
  </si>
  <si>
    <t>70 éven felüliek</t>
  </si>
  <si>
    <t>Gépjárműadó mentesség</t>
  </si>
  <si>
    <t>Gépjárműadó kedvezmény</t>
  </si>
  <si>
    <t>7.számú melléklet</t>
  </si>
  <si>
    <t xml:space="preserve">      - Házi segítségnyújtás</t>
  </si>
  <si>
    <t xml:space="preserve">      - Családsegítő</t>
  </si>
  <si>
    <t xml:space="preserve">      - kistérségi alap</t>
  </si>
  <si>
    <t>Rendőrség</t>
  </si>
  <si>
    <t>Funkció kiváltás</t>
  </si>
  <si>
    <t>Ivóvíz saját forrás</t>
  </si>
  <si>
    <t>Önkormányzat</t>
  </si>
  <si>
    <t>Felújítás összesen</t>
  </si>
  <si>
    <t>Beruházás összesen</t>
  </si>
  <si>
    <t>Egyéb felhalmozás összesen</t>
  </si>
  <si>
    <t>Megyei Polgárvédelmi Egyesület</t>
  </si>
  <si>
    <t>2.számú melléklet</t>
  </si>
  <si>
    <t>3a. számú melléklet</t>
  </si>
  <si>
    <t>3b.számú melléklet</t>
  </si>
  <si>
    <t>5.számú melléklet</t>
  </si>
  <si>
    <t>6. számú melléklet</t>
  </si>
  <si>
    <t>9.számú melléklet</t>
  </si>
  <si>
    <t>Cím száma és neve</t>
  </si>
  <si>
    <t>1.) Lovasberény Köszég Önkormányzata</t>
  </si>
  <si>
    <t>Alcím száma és neve</t>
  </si>
  <si>
    <t>1. számú melléklet</t>
  </si>
  <si>
    <t>FŐÖSSZESEN</t>
  </si>
  <si>
    <t>Főösszesen</t>
  </si>
  <si>
    <t>2.) Lovasberényi Napköziotthonos Óvoda és Konyha</t>
  </si>
  <si>
    <t>3.) Lovasberény Község Önkormányzata</t>
  </si>
  <si>
    <t>Kötelező feladat</t>
  </si>
  <si>
    <t>Önként vállalt feladat</t>
  </si>
  <si>
    <t>Közhatalmi bevételek</t>
  </si>
  <si>
    <t>Felhalmozási bevételek</t>
  </si>
  <si>
    <t>Finanszírozás működésre</t>
  </si>
  <si>
    <t>Finanszírozás felhalmozási célra</t>
  </si>
  <si>
    <t>Egyház</t>
  </si>
  <si>
    <t>Közmunka</t>
  </si>
  <si>
    <t>Könyvtár</t>
  </si>
  <si>
    <t>Művelődési ház</t>
  </si>
  <si>
    <t>Védőnő</t>
  </si>
  <si>
    <t>Város és községgazdálkodás</t>
  </si>
  <si>
    <t>Önkormányzati jogalkotás</t>
  </si>
  <si>
    <t>Óvoda étkeztetés</t>
  </si>
  <si>
    <t>L É T S Z Á M O K</t>
  </si>
  <si>
    <t>8. számú melléklet</t>
  </si>
  <si>
    <t>Ellátottak pénzbeli juttatásai</t>
  </si>
  <si>
    <t>Egyéb működési kiadások</t>
  </si>
  <si>
    <t>Egyéb felhalm.</t>
  </si>
  <si>
    <t>Finanszírozás</t>
  </si>
  <si>
    <t>Felhalmozási célú támogatások ÁH-n belülről</t>
  </si>
  <si>
    <t xml:space="preserve">Közhatalmi bevételek </t>
  </si>
  <si>
    <t>Működési bevételek</t>
  </si>
  <si>
    <t>Működési célú átvett pénzeszközök</t>
  </si>
  <si>
    <t>Felhalmozási célú átvett pénzeszközök</t>
  </si>
  <si>
    <t xml:space="preserve"> Működési célú központosított előirányzatok</t>
  </si>
  <si>
    <t xml:space="preserve"> Helyi önkormányzatok kiegészítő támogatásai</t>
  </si>
  <si>
    <t xml:space="preserve"> Egyéb felhalmozási célú támogatások ÁH-n belülről</t>
  </si>
  <si>
    <t xml:space="preserve"> Átengedett adók</t>
  </si>
  <si>
    <t xml:space="preserve"> Igazgatási díj</t>
  </si>
  <si>
    <t xml:space="preserve"> Helyi adók</t>
  </si>
  <si>
    <t xml:space="preserve">Hivatal </t>
  </si>
  <si>
    <t>Kötelező</t>
  </si>
  <si>
    <t>Nem kötelező</t>
  </si>
  <si>
    <t xml:space="preserve"> Tel.önkorm. szociális és gyermekjóléti fel. támogatása</t>
  </si>
  <si>
    <t xml:space="preserve"> Tel.önkorm. egyes köznev. feladatainak támogatása</t>
  </si>
  <si>
    <t xml:space="preserve"> Tel.önkorm. kulturális feladatainak támogatása</t>
  </si>
  <si>
    <t xml:space="preserve"> Helyi önkorm. működésének általános támogatása</t>
  </si>
  <si>
    <t xml:space="preserve"> Egyéb működési célú tám. bevételei ÁH-n belül</t>
  </si>
  <si>
    <t>Működési célú támogatások ÁH-n belülről</t>
  </si>
  <si>
    <t>Működési célú támogatások ÁH-n belül</t>
  </si>
  <si>
    <t>Felhalmozási célú támogatások ÁH-n belül</t>
  </si>
  <si>
    <t xml:space="preserve">Bevételek </t>
  </si>
  <si>
    <t>Személyi juttatássok</t>
  </si>
  <si>
    <t>Munkaadókat terhelő járulékok</t>
  </si>
  <si>
    <t xml:space="preserve">Finanszírozás </t>
  </si>
  <si>
    <t xml:space="preserve">1.) Lovasberényi Polgármesteri Hivatal </t>
  </si>
  <si>
    <t xml:space="preserve">Kölcsöntörlesztés alakulása </t>
  </si>
  <si>
    <t>Utak</t>
  </si>
  <si>
    <t>Előirányzat felhasználási ütemterv önkormányzat</t>
  </si>
  <si>
    <t>SOR SZÁM</t>
  </si>
  <si>
    <t>MEGNEVEZÉS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</si>
  <si>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</si>
  <si>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</si>
  <si>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</si>
  <si>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</si>
  <si>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</si>
  <si>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</si>
  <si>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</si>
  <si>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</si>
  <si>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</si>
  <si>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</si>
  <si>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</si>
  <si>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</si>
  <si>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</t>
  </si>
  <si>
    <t>BEVÉTELEK</t>
  </si>
  <si>
    <t>Működési célú támogatások ÁH belül</t>
  </si>
  <si>
    <t>felhalmozási célú támogatások ÁH belül</t>
  </si>
  <si>
    <t>Bevételek összesen:</t>
  </si>
  <si>
    <t>KIADÁSOK</t>
  </si>
  <si>
    <t>működési kiadások</t>
  </si>
  <si>
    <t>felhalmozási kiadások</t>
  </si>
  <si>
    <t>finanszírozási kiadások</t>
  </si>
  <si>
    <t>Kiadások összesen:</t>
  </si>
  <si>
    <t>10.számú melléklet</t>
  </si>
  <si>
    <t>A működési és felhalmozási célú bevételek és kiadások alakulása</t>
  </si>
  <si>
    <t>Működési célú támogatás ÁH belül</t>
  </si>
  <si>
    <t>Működési célú bevételek összesen</t>
  </si>
  <si>
    <t>Járulékok</t>
  </si>
  <si>
    <t>Dologi kiadás</t>
  </si>
  <si>
    <t>Ellátottak pénzbeli juttatása</t>
  </si>
  <si>
    <t>Egyéb működési kiadás</t>
  </si>
  <si>
    <t>Működési célú kiadások összesen</t>
  </si>
  <si>
    <t>Felhalmozási célú támogatások ÁH belül</t>
  </si>
  <si>
    <t>Felhalmozási bevétel</t>
  </si>
  <si>
    <t>Felhalmozási célú átvett pénzeszköz</t>
  </si>
  <si>
    <t>Felhalmozási célú bevételek összesen</t>
  </si>
  <si>
    <t>Felhalmozási kiadások</t>
  </si>
  <si>
    <t>Felhalmozási célú kiadások összesen</t>
  </si>
  <si>
    <t>11.számú melléklet</t>
  </si>
  <si>
    <t>Hivatal szigetelés</t>
  </si>
  <si>
    <t>Óvoda hátsó ajtó csere</t>
  </si>
  <si>
    <t>Óvoda elektomos vezetékelés</t>
  </si>
  <si>
    <t>Gépészeti berendezés (kazánok)</t>
  </si>
  <si>
    <t>Konyha kisértékű eszköz</t>
  </si>
  <si>
    <t>Óvoda kisértékű eszköz</t>
  </si>
  <si>
    <t>Hivatal kisértékű eszköz</t>
  </si>
  <si>
    <t>Város és község gazd. kisértékű eszköz</t>
  </si>
  <si>
    <t>Védőnő Babydop</t>
  </si>
  <si>
    <t>Könyvtár kisértékű eszköz</t>
  </si>
  <si>
    <t>Műv.ház kisértékű eszköz</t>
  </si>
  <si>
    <t>Ezerjó vidékfejlesztés</t>
  </si>
  <si>
    <t>Vértes-Gerecse Vidékfejl. Köz.</t>
  </si>
  <si>
    <t>Völgyvidék Közösség</t>
  </si>
  <si>
    <t>Óvodai nevelés, működés</t>
  </si>
  <si>
    <t>Sportcsarnok</t>
  </si>
  <si>
    <t>Működési célú finanszírozási bevétel</t>
  </si>
  <si>
    <t>Felhalmozási célú finanszírozási bevétel</t>
  </si>
  <si>
    <t>2017. ÉVI VÁRHATÓ ELŐIRÁNYZAT</t>
  </si>
  <si>
    <t>2016. ÉVI ELŐIRÁNYZAT</t>
  </si>
  <si>
    <t>2018. ÉVI VÁRHATÓ ELŐIRÁNYZAT</t>
  </si>
  <si>
    <t>Jótállási biztosíték</t>
  </si>
  <si>
    <t>Rendezési terv</t>
  </si>
  <si>
    <t>Lenke galéria</t>
  </si>
  <si>
    <t>Óvoda laptop</t>
  </si>
  <si>
    <t>Környezetvédelmi osztályba sorolt motor alapján</t>
  </si>
  <si>
    <t>Az önkormányzat 2017. évi pénzforgalmi mérlege</t>
  </si>
  <si>
    <t>Az önkormányzat 2017. évi bevételei</t>
  </si>
  <si>
    <t xml:space="preserve">Az önkormányzat 2017. évi kiadásai </t>
  </si>
  <si>
    <t>Az önkormányzat 2017. évi felhalmozási kiadásai</t>
  </si>
  <si>
    <t>Az Önkormányzat 2017. évi tartalékai</t>
  </si>
  <si>
    <t>2017. ÉVI ELŐIRÁNYZAT</t>
  </si>
  <si>
    <t>Közvetett támogatás 2017.</t>
  </si>
  <si>
    <t>2019. ÉVI VÁRHATÓ ELŐIRÁNYZAT</t>
  </si>
  <si>
    <t>Berény útó nevű települések</t>
  </si>
  <si>
    <t>T.E. Sport</t>
  </si>
  <si>
    <t>Óvoda akadálymentesítés</t>
  </si>
  <si>
    <t>HÉSZ</t>
  </si>
  <si>
    <r>
      <t>EGYENLEG</t>
    </r>
    <r>
      <rPr>
        <sz val="8"/>
        <rFont val="Arial"/>
        <family val="2"/>
        <charset val="238"/>
      </rPr>
      <t xml:space="preserve"> (havi záró pénzállomány,10 és 16 különbsége)</t>
    </r>
  </si>
  <si>
    <t>2/2017.( II.28.) számú rendelet</t>
  </si>
  <si>
    <t>2/2017.(II.28.) számú rendelet</t>
  </si>
  <si>
    <t>2/2017(II.28.) számú rendelet</t>
  </si>
  <si>
    <t>2/2017.(II.28) számú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</si>
</sst>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sz val="10"/>
      <name val="Arial"/>
      <family val="2"/>
    </font>
    <font>
      <b/>
      <sz val="10"/>
      <name val="Arial"/>
      <charset val="238"/>
    </font>
    <font>
      <sz val="12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charset val="238"/>
    </font>
    <font>
      <sz val="8"/>
      <name val="Arial"/>
      <family val="2"/>
    </font>
    <font>
      <b/>
      <sz val="12"/>
      <color indexed="55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5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5"/>
      <name val="Arial"/>
      <family val="2"/>
      <charset val="238"/>
    </font>
    <font>
      <sz val="10"/>
      <color indexed="55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Arial"/>
      <family val="2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u/>
      <sz val="12"/>
      <name val="Times New Roman"/>
      <family val="1"/>
      <charset val="238"/>
    </font>
    <font>
      <b/>
      <sz val="8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0" fillId="0" borderId="2" xfId="0" applyBorder="1" applyAlignment="1">
      <alignment vertical="top"/>
    </xf>
    <xf numFmtId="3" fontId="3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10" fillId="0" borderId="0" xfId="0" applyFont="1"/>
    <xf numFmtId="0" fontId="6" fillId="0" borderId="1" xfId="0" applyFont="1" applyBorder="1"/>
    <xf numFmtId="0" fontId="14" fillId="0" borderId="0" xfId="0" applyFont="1"/>
    <xf numFmtId="16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6" fillId="0" borderId="0" xfId="0" applyFont="1" applyBorder="1"/>
    <xf numFmtId="0" fontId="16" fillId="0" borderId="1" xfId="0" applyFont="1" applyBorder="1"/>
    <xf numFmtId="0" fontId="17" fillId="0" borderId="1" xfId="0" applyFont="1" applyBorder="1"/>
    <xf numFmtId="0" fontId="16" fillId="0" borderId="0" xfId="0" applyFont="1"/>
    <xf numFmtId="0" fontId="18" fillId="0" borderId="0" xfId="0" applyFont="1"/>
    <xf numFmtId="3" fontId="19" fillId="0" borderId="1" xfId="0" applyNumberFormat="1" applyFont="1" applyBorder="1" applyAlignment="1">
      <alignment wrapText="1"/>
    </xf>
    <xf numFmtId="0" fontId="7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6" fillId="0" borderId="1" xfId="0" applyFont="1" applyFill="1" applyBorder="1"/>
    <xf numFmtId="0" fontId="13" fillId="0" borderId="0" xfId="0" applyFont="1"/>
    <xf numFmtId="0" fontId="16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0" xfId="0" applyFont="1"/>
    <xf numFmtId="0" fontId="8" fillId="0" borderId="0" xfId="0" applyFont="1"/>
    <xf numFmtId="0" fontId="5" fillId="0" borderId="1" xfId="0" applyFont="1" applyBorder="1"/>
    <xf numFmtId="0" fontId="1" fillId="0" borderId="1" xfId="0" applyFont="1" applyBorder="1"/>
    <xf numFmtId="0" fontId="0" fillId="0" borderId="4" xfId="0" applyBorder="1" applyAlignment="1"/>
    <xf numFmtId="0" fontId="6" fillId="0" borderId="5" xfId="0" applyFont="1" applyBorder="1"/>
    <xf numFmtId="0" fontId="13" fillId="0" borderId="2" xfId="0" applyFont="1" applyBorder="1"/>
    <xf numFmtId="0" fontId="0" fillId="0" borderId="4" xfId="0" applyBorder="1"/>
    <xf numFmtId="0" fontId="13" fillId="0" borderId="6" xfId="0" applyFont="1" applyBorder="1"/>
    <xf numFmtId="0" fontId="13" fillId="0" borderId="0" xfId="0" applyFont="1" applyFill="1" applyBorder="1"/>
    <xf numFmtId="0" fontId="13" fillId="0" borderId="1" xfId="0" applyFont="1" applyFill="1" applyBorder="1"/>
    <xf numFmtId="0" fontId="0" fillId="0" borderId="3" xfId="0" applyBorder="1"/>
    <xf numFmtId="0" fontId="6" fillId="0" borderId="7" xfId="0" applyFont="1" applyBorder="1"/>
    <xf numFmtId="0" fontId="6" fillId="0" borderId="8" xfId="0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0" fontId="16" fillId="0" borderId="0" xfId="0" applyFont="1" applyBorder="1" applyAlignment="1">
      <alignment vertical="top"/>
    </xf>
    <xf numFmtId="0" fontId="16" fillId="0" borderId="7" xfId="0" applyFont="1" applyBorder="1"/>
    <xf numFmtId="0" fontId="0" fillId="0" borderId="0" xfId="0" applyBorder="1"/>
    <xf numFmtId="0" fontId="5" fillId="0" borderId="0" xfId="0" applyFont="1" applyBorder="1"/>
    <xf numFmtId="0" fontId="16" fillId="0" borderId="0" xfId="0" applyFont="1" applyBorder="1"/>
    <xf numFmtId="0" fontId="12" fillId="0" borderId="0" xfId="0" applyFont="1" applyAlignment="1">
      <alignment horizontal="center"/>
    </xf>
    <xf numFmtId="0" fontId="6" fillId="0" borderId="3" xfId="0" applyFont="1" applyBorder="1"/>
    <xf numFmtId="0" fontId="15" fillId="0" borderId="1" xfId="0" applyFont="1" applyBorder="1"/>
    <xf numFmtId="0" fontId="17" fillId="0" borderId="0" xfId="0" applyFont="1"/>
    <xf numFmtId="0" fontId="17" fillId="0" borderId="1" xfId="0" applyFont="1" applyFill="1" applyBorder="1"/>
    <xf numFmtId="0" fontId="7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3" fillId="0" borderId="9" xfId="0" applyFont="1" applyBorder="1"/>
    <xf numFmtId="0" fontId="23" fillId="0" borderId="0" xfId="0" applyFont="1"/>
    <xf numFmtId="0" fontId="23" fillId="0" borderId="0" xfId="0" applyFont="1" applyBorder="1"/>
    <xf numFmtId="0" fontId="10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15" fillId="0" borderId="0" xfId="0" applyFont="1" applyAlignment="1"/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wrapText="1"/>
    </xf>
    <xf numFmtId="0" fontId="14" fillId="0" borderId="0" xfId="0" applyFont="1" applyBorder="1"/>
    <xf numFmtId="164" fontId="0" fillId="0" borderId="0" xfId="0" applyNumberForma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1" fontId="18" fillId="0" borderId="0" xfId="0" applyNumberFormat="1" applyFont="1" applyBorder="1"/>
    <xf numFmtId="1" fontId="16" fillId="0" borderId="0" xfId="0" applyNumberFormat="1" applyFont="1" applyBorder="1"/>
    <xf numFmtId="0" fontId="17" fillId="0" borderId="0" xfId="0" applyFont="1" applyBorder="1"/>
    <xf numFmtId="1" fontId="14" fillId="0" borderId="0" xfId="0" applyNumberFormat="1" applyFont="1" applyBorder="1"/>
    <xf numFmtId="1" fontId="17" fillId="0" borderId="0" xfId="0" applyNumberFormat="1" applyFont="1" applyBorder="1"/>
    <xf numFmtId="0" fontId="17" fillId="0" borderId="0" xfId="0" applyFont="1" applyFill="1" applyBorder="1"/>
    <xf numFmtId="164" fontId="14" fillId="0" borderId="0" xfId="0" applyNumberFormat="1" applyFont="1" applyBorder="1"/>
    <xf numFmtId="164" fontId="17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7" xfId="0" applyBorder="1"/>
    <xf numFmtId="0" fontId="4" fillId="0" borderId="0" xfId="0" applyFont="1" applyBorder="1"/>
    <xf numFmtId="0" fontId="28" fillId="0" borderId="0" xfId="0" applyFont="1"/>
    <xf numFmtId="3" fontId="0" fillId="0" borderId="1" xfId="0" applyNumberFormat="1" applyBorder="1"/>
    <xf numFmtId="0" fontId="16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30" fillId="0" borderId="1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3" fontId="32" fillId="0" borderId="1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wrapText="1"/>
    </xf>
    <xf numFmtId="3" fontId="31" fillId="0" borderId="1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horizontal="left" wrapText="1"/>
    </xf>
    <xf numFmtId="3" fontId="30" fillId="0" borderId="1" xfId="0" applyNumberFormat="1" applyFont="1" applyBorder="1" applyAlignment="1">
      <alignment wrapText="1"/>
    </xf>
    <xf numFmtId="0" fontId="31" fillId="0" borderId="1" xfId="0" applyFont="1" applyBorder="1" applyAlignment="1">
      <alignment horizontal="left" wrapText="1"/>
    </xf>
    <xf numFmtId="2" fontId="31" fillId="0" borderId="1" xfId="0" applyNumberFormat="1" applyFont="1" applyBorder="1"/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0" borderId="1" xfId="0" applyFont="1" applyBorder="1" applyAlignment="1"/>
    <xf numFmtId="0" fontId="15" fillId="0" borderId="1" xfId="0" applyFont="1" applyFill="1" applyBorder="1"/>
    <xf numFmtId="0" fontId="32" fillId="0" borderId="1" xfId="0" applyFont="1" applyBorder="1" applyAlignment="1">
      <alignment horizontal="center" wrapText="1"/>
    </xf>
    <xf numFmtId="0" fontId="0" fillId="0" borderId="1" xfId="0" applyBorder="1" applyAlignment="1"/>
    <xf numFmtId="0" fontId="16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9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0" fillId="0" borderId="15" xfId="0" applyFill="1" applyBorder="1"/>
    <xf numFmtId="0" fontId="0" fillId="0" borderId="0" xfId="0" applyFill="1" applyBorder="1"/>
    <xf numFmtId="3" fontId="0" fillId="0" borderId="15" xfId="0" applyNumberForma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0" fillId="0" borderId="1" xfId="0" applyFill="1" applyBorder="1"/>
    <xf numFmtId="0" fontId="37" fillId="0" borderId="0" xfId="0" applyFont="1" applyAlignment="1">
      <alignment horizontal="center"/>
    </xf>
    <xf numFmtId="3" fontId="13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9" fillId="0" borderId="0" xfId="0" applyNumberFormat="1" applyFont="1" applyBorder="1"/>
    <xf numFmtId="3" fontId="6" fillId="0" borderId="0" xfId="0" applyNumberFormat="1" applyFont="1" applyBorder="1"/>
    <xf numFmtId="3" fontId="13" fillId="0" borderId="0" xfId="0" applyNumberFormat="1" applyFont="1"/>
    <xf numFmtId="3" fontId="25" fillId="0" borderId="0" xfId="0" applyNumberFormat="1" applyFont="1"/>
    <xf numFmtId="3" fontId="0" fillId="0" borderId="0" xfId="0" applyNumberFormat="1"/>
    <xf numFmtId="3" fontId="27" fillId="0" borderId="0" xfId="0" applyNumberFormat="1" applyFont="1"/>
    <xf numFmtId="3" fontId="5" fillId="0" borderId="0" xfId="0" applyNumberFormat="1" applyFont="1"/>
    <xf numFmtId="3" fontId="31" fillId="0" borderId="1" xfId="0" applyNumberFormat="1" applyFont="1" applyBorder="1"/>
    <xf numFmtId="3" fontId="16" fillId="0" borderId="1" xfId="0" applyNumberFormat="1" applyFont="1" applyBorder="1"/>
    <xf numFmtId="3" fontId="16" fillId="0" borderId="0" xfId="0" applyNumberFormat="1" applyFont="1" applyBorder="1"/>
    <xf numFmtId="3" fontId="0" fillId="0" borderId="1" xfId="0" applyNumberFormat="1" applyBorder="1" applyAlignment="1"/>
    <xf numFmtId="3" fontId="16" fillId="0" borderId="1" xfId="0" applyNumberFormat="1" applyFont="1" applyBorder="1" applyAlignment="1"/>
    <xf numFmtId="3" fontId="16" fillId="0" borderId="7" xfId="0" applyNumberFormat="1" applyFont="1" applyBorder="1"/>
    <xf numFmtId="3" fontId="16" fillId="0" borderId="0" xfId="0" applyNumberFormat="1" applyFont="1"/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/>
    <xf numFmtId="3" fontId="17" fillId="0" borderId="1" xfId="0" applyNumberFormat="1" applyFont="1" applyBorder="1"/>
    <xf numFmtId="3" fontId="14" fillId="0" borderId="1" xfId="0" applyNumberFormat="1" applyFont="1" applyBorder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3" fontId="26" fillId="0" borderId="1" xfId="0" applyNumberFormat="1" applyFont="1" applyBorder="1"/>
    <xf numFmtId="3" fontId="25" fillId="0" borderId="1" xfId="0" applyNumberFormat="1" applyFont="1" applyBorder="1"/>
    <xf numFmtId="3" fontId="12" fillId="0" borderId="1" xfId="0" applyNumberFormat="1" applyFont="1" applyBorder="1" applyAlignment="1">
      <alignment wrapText="1"/>
    </xf>
    <xf numFmtId="3" fontId="12" fillId="0" borderId="1" xfId="0" applyNumberFormat="1" applyFont="1" applyBorder="1"/>
    <xf numFmtId="3" fontId="12" fillId="0" borderId="7" xfId="0" applyNumberFormat="1" applyFont="1" applyBorder="1" applyAlignment="1">
      <alignment wrapText="1"/>
    </xf>
    <xf numFmtId="3" fontId="12" fillId="0" borderId="7" xfId="0" applyNumberFormat="1" applyFont="1" applyBorder="1"/>
    <xf numFmtId="3" fontId="12" fillId="0" borderId="13" xfId="0" applyNumberFormat="1" applyFont="1" applyBorder="1" applyAlignment="1">
      <alignment wrapText="1"/>
    </xf>
    <xf numFmtId="3" fontId="12" fillId="0" borderId="13" xfId="0" applyNumberFormat="1" applyFont="1" applyBorder="1"/>
    <xf numFmtId="3" fontId="38" fillId="0" borderId="1" xfId="0" applyNumberFormat="1" applyFont="1" applyBorder="1" applyAlignment="1">
      <alignment horizontal="center" wrapText="1"/>
    </xf>
    <xf numFmtId="3" fontId="12" fillId="0" borderId="5" xfId="0" applyNumberFormat="1" applyFont="1" applyBorder="1" applyAlignment="1">
      <alignment wrapText="1"/>
    </xf>
    <xf numFmtId="3" fontId="39" fillId="0" borderId="5" xfId="0" applyNumberFormat="1" applyFont="1" applyBorder="1" applyAlignment="1">
      <alignment wrapText="1"/>
    </xf>
    <xf numFmtId="0" fontId="12" fillId="0" borderId="5" xfId="0" applyFont="1" applyBorder="1"/>
    <xf numFmtId="3" fontId="12" fillId="0" borderId="1" xfId="0" applyNumberFormat="1" applyFont="1" applyBorder="1" applyAlignment="1">
      <alignment horizontal="center" wrapText="1"/>
    </xf>
    <xf numFmtId="3" fontId="40" fillId="0" borderId="1" xfId="0" applyNumberFormat="1" applyFont="1" applyBorder="1" applyAlignment="1">
      <alignment wrapText="1"/>
    </xf>
    <xf numFmtId="3" fontId="12" fillId="0" borderId="7" xfId="0" applyNumberFormat="1" applyFont="1" applyBorder="1" applyAlignment="1">
      <alignment horizontal="center" wrapText="1"/>
    </xf>
    <xf numFmtId="3" fontId="40" fillId="0" borderId="7" xfId="0" applyNumberFormat="1" applyFont="1" applyBorder="1" applyAlignment="1">
      <alignment wrapText="1"/>
    </xf>
    <xf numFmtId="3" fontId="12" fillId="0" borderId="13" xfId="0" applyNumberFormat="1" applyFont="1" applyBorder="1" applyAlignment="1">
      <alignment horizontal="center" wrapText="1"/>
    </xf>
    <xf numFmtId="3" fontId="40" fillId="0" borderId="13" xfId="0" applyNumberFormat="1" applyFont="1" applyBorder="1" applyAlignment="1">
      <alignment wrapText="1"/>
    </xf>
    <xf numFmtId="3" fontId="38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vertical="top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3" fontId="17" fillId="0" borderId="2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0" fillId="0" borderId="13" xfId="0" applyBorder="1" applyAlignment="1"/>
    <xf numFmtId="0" fontId="7" fillId="0" borderId="0" xfId="0" applyFont="1" applyAlignment="1">
      <alignment horizontal="center" vertical="top"/>
    </xf>
    <xf numFmtId="0" fontId="0" fillId="0" borderId="8" xfId="0" applyBorder="1" applyAlignment="1"/>
    <xf numFmtId="0" fontId="0" fillId="0" borderId="14" xfId="0" applyBorder="1" applyAlignment="1"/>
    <xf numFmtId="0" fontId="0" fillId="0" borderId="1" xfId="0" applyBorder="1" applyAlignment="1"/>
    <xf numFmtId="0" fontId="4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D3" sqref="D3"/>
    </sheetView>
  </sheetViews>
  <sheetFormatPr defaultRowHeight="13.2" x14ac:dyDescent="0.25"/>
  <cols>
    <col min="1" max="1" width="1.6640625" customWidth="1"/>
    <col min="2" max="2" width="41.5546875" customWidth="1"/>
    <col min="3" max="3" width="54.33203125" customWidth="1"/>
  </cols>
  <sheetData>
    <row r="2" spans="1:4" x14ac:dyDescent="0.25">
      <c r="D2" s="13" t="s">
        <v>68</v>
      </c>
    </row>
    <row r="3" spans="1:4" x14ac:dyDescent="0.25">
      <c r="D3" t="s">
        <v>202</v>
      </c>
    </row>
    <row r="6" spans="1:4" ht="15.6" x14ac:dyDescent="0.3">
      <c r="A6" s="11"/>
      <c r="B6" s="50" t="s">
        <v>65</v>
      </c>
      <c r="C6" s="50" t="s">
        <v>67</v>
      </c>
    </row>
    <row r="7" spans="1:4" ht="15" x14ac:dyDescent="0.25">
      <c r="A7" s="11"/>
      <c r="B7" s="51" t="s">
        <v>66</v>
      </c>
      <c r="C7" s="60" t="s">
        <v>119</v>
      </c>
    </row>
    <row r="8" spans="1:4" ht="15" x14ac:dyDescent="0.25">
      <c r="A8" s="11"/>
      <c r="B8" s="52"/>
      <c r="C8" s="15" t="s">
        <v>71</v>
      </c>
    </row>
    <row r="9" spans="1:4" ht="15" x14ac:dyDescent="0.25">
      <c r="A9" s="11"/>
      <c r="B9" s="59"/>
      <c r="C9" s="15" t="s">
        <v>72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G2" sqref="G2"/>
    </sheetView>
  </sheetViews>
  <sheetFormatPr defaultRowHeight="13.2" x14ac:dyDescent="0.25"/>
  <cols>
    <col min="2" max="2" width="11" customWidth="1"/>
  </cols>
  <sheetData>
    <row r="1" spans="2:9" x14ac:dyDescent="0.25">
      <c r="G1" s="13" t="s">
        <v>64</v>
      </c>
    </row>
    <row r="2" spans="2:9" x14ac:dyDescent="0.25">
      <c r="G2" t="s">
        <v>203</v>
      </c>
    </row>
    <row r="4" spans="2:9" ht="15.6" x14ac:dyDescent="0.3">
      <c r="B4" s="245" t="s">
        <v>120</v>
      </c>
      <c r="C4" s="245"/>
      <c r="D4" s="245"/>
      <c r="E4" s="245"/>
      <c r="F4" s="245"/>
      <c r="G4" s="245"/>
      <c r="H4" s="245"/>
      <c r="I4" s="245"/>
    </row>
    <row r="5" spans="2:9" ht="15.6" x14ac:dyDescent="0.3">
      <c r="B5" s="9"/>
      <c r="C5" s="9"/>
      <c r="D5" s="9"/>
      <c r="E5" s="9"/>
      <c r="F5" s="9"/>
      <c r="G5" s="9"/>
      <c r="H5" s="9"/>
      <c r="I5" s="9"/>
    </row>
    <row r="6" spans="2:9" ht="15.6" x14ac:dyDescent="0.3">
      <c r="B6" s="9"/>
      <c r="C6" s="9"/>
      <c r="D6" s="9"/>
      <c r="E6" s="9"/>
      <c r="F6" s="9"/>
      <c r="G6" s="9"/>
      <c r="H6" s="9"/>
      <c r="I6" s="9"/>
    </row>
    <row r="7" spans="2:9" ht="15.6" x14ac:dyDescent="0.3">
      <c r="B7" s="9"/>
      <c r="C7" s="9"/>
      <c r="D7" s="9"/>
      <c r="E7" s="137"/>
      <c r="F7" s="9"/>
      <c r="G7" s="9"/>
      <c r="H7" s="9"/>
      <c r="I7" s="9"/>
    </row>
    <row r="8" spans="2:9" ht="18.75" customHeight="1" x14ac:dyDescent="0.25">
      <c r="B8" s="5"/>
      <c r="C8" s="6">
        <v>2016</v>
      </c>
      <c r="D8" s="5">
        <v>2017</v>
      </c>
      <c r="E8" s="5">
        <v>2018</v>
      </c>
      <c r="F8" s="148">
        <v>2019</v>
      </c>
    </row>
    <row r="9" spans="2:9" ht="20.25" customHeight="1" x14ac:dyDescent="0.25">
      <c r="B9" s="23" t="s">
        <v>22</v>
      </c>
      <c r="C9" s="115">
        <v>1022000</v>
      </c>
      <c r="D9" s="115">
        <v>1393000</v>
      </c>
      <c r="E9" s="115">
        <v>1393000</v>
      </c>
      <c r="F9" s="115">
        <v>1392000</v>
      </c>
    </row>
    <row r="10" spans="2:9" ht="20.25" customHeight="1" x14ac:dyDescent="0.25">
      <c r="B10" s="112"/>
      <c r="C10" s="112"/>
    </row>
    <row r="11" spans="2:9" ht="20.25" customHeight="1" x14ac:dyDescent="0.25">
      <c r="B11" s="113"/>
      <c r="C11" s="113"/>
    </row>
  </sheetData>
  <mergeCells count="1">
    <mergeCell ref="B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M2" sqref="M2"/>
    </sheetView>
  </sheetViews>
  <sheetFormatPr defaultRowHeight="13.2" x14ac:dyDescent="0.25"/>
  <cols>
    <col min="1" max="1" width="5.88671875" customWidth="1"/>
    <col min="2" max="2" width="21.88671875" customWidth="1"/>
    <col min="3" max="3" width="8.6640625" customWidth="1"/>
    <col min="4" max="4" width="8.88671875" customWidth="1"/>
    <col min="5" max="5" width="9" customWidth="1"/>
    <col min="6" max="6" width="8.88671875" customWidth="1"/>
    <col min="7" max="7" width="8.5546875" customWidth="1"/>
    <col min="8" max="8" width="9.33203125" customWidth="1"/>
    <col min="9" max="9" width="8.44140625" customWidth="1"/>
    <col min="10" max="10" width="9" customWidth="1"/>
    <col min="11" max="11" width="9.109375" customWidth="1"/>
    <col min="12" max="12" width="8.44140625" customWidth="1"/>
    <col min="13" max="13" width="8.88671875" customWidth="1"/>
    <col min="14" max="14" width="9" customWidth="1"/>
    <col min="15" max="15" width="10" customWidth="1"/>
  </cols>
  <sheetData>
    <row r="1" spans="1:16" ht="15.6" x14ac:dyDescent="0.25">
      <c r="A1" s="239" t="s">
        <v>122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N1" s="13" t="s">
        <v>147</v>
      </c>
      <c r="P1" s="55"/>
    </row>
    <row r="2" spans="1:16" ht="15.6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t="s">
        <v>203</v>
      </c>
      <c r="P2" s="55"/>
    </row>
    <row r="3" spans="1:16" x14ac:dyDescent="0.25">
      <c r="O3" s="13"/>
      <c r="P3" s="55"/>
    </row>
    <row r="4" spans="1:16" ht="21" x14ac:dyDescent="0.25">
      <c r="A4" s="186" t="s">
        <v>123</v>
      </c>
      <c r="B4" s="186" t="s">
        <v>124</v>
      </c>
      <c r="C4" s="186" t="s">
        <v>125</v>
      </c>
      <c r="D4" s="186" t="s">
        <v>126</v>
      </c>
      <c r="E4" s="186" t="s">
        <v>127</v>
      </c>
      <c r="F4" s="186" t="s">
        <v>128</v>
      </c>
      <c r="G4" s="186" t="s">
        <v>129</v>
      </c>
      <c r="H4" s="186" t="s">
        <v>130</v>
      </c>
      <c r="I4" s="186" t="s">
        <v>131</v>
      </c>
      <c r="J4" s="186" t="s">
        <v>132</v>
      </c>
      <c r="K4" s="186" t="s">
        <v>133</v>
      </c>
      <c r="L4" s="186" t="s">
        <v>134</v>
      </c>
      <c r="M4" s="186" t="s">
        <v>135</v>
      </c>
      <c r="N4" s="186" t="s">
        <v>136</v>
      </c>
      <c r="O4" s="186" t="s">
        <v>137</v>
      </c>
      <c r="P4" s="55"/>
    </row>
    <row r="5" spans="1:16" x14ac:dyDescent="0.25">
      <c r="A5" s="187"/>
      <c r="B5" s="188" t="s">
        <v>138</v>
      </c>
      <c r="C5" s="187"/>
      <c r="D5" s="187"/>
      <c r="E5" s="187"/>
      <c r="F5" s="187"/>
      <c r="G5" s="187"/>
      <c r="H5" s="187"/>
      <c r="I5" s="187"/>
      <c r="J5" s="189"/>
      <c r="K5" s="189"/>
      <c r="L5" s="189"/>
      <c r="M5" s="189"/>
      <c r="N5" s="189"/>
      <c r="O5" s="189"/>
      <c r="P5" s="55"/>
    </row>
    <row r="6" spans="1:16" ht="21" x14ac:dyDescent="0.25">
      <c r="A6" s="190">
        <v>1</v>
      </c>
      <c r="B6" s="180" t="s">
        <v>139</v>
      </c>
      <c r="C6" s="180">
        <v>13988535</v>
      </c>
      <c r="D6" s="180">
        <v>12815674</v>
      </c>
      <c r="E6" s="180">
        <v>12457153</v>
      </c>
      <c r="F6" s="180">
        <v>12357415</v>
      </c>
      <c r="G6" s="180">
        <v>12678317</v>
      </c>
      <c r="H6" s="180">
        <v>12154873</v>
      </c>
      <c r="I6" s="180">
        <v>12358417</v>
      </c>
      <c r="J6" s="181">
        <v>11573376</v>
      </c>
      <c r="K6" s="181">
        <v>12549785</v>
      </c>
      <c r="L6" s="181">
        <v>12376548</v>
      </c>
      <c r="M6" s="181">
        <v>12346386</v>
      </c>
      <c r="N6" s="181">
        <v>13346257</v>
      </c>
      <c r="O6" s="181">
        <f>SUM(C6:N6)</f>
        <v>151002736</v>
      </c>
      <c r="P6" s="139"/>
    </row>
    <row r="7" spans="1:16" ht="21" x14ac:dyDescent="0.25">
      <c r="A7" s="190">
        <v>2</v>
      </c>
      <c r="B7" s="180" t="s">
        <v>140</v>
      </c>
      <c r="C7" s="180"/>
      <c r="D7" s="180"/>
      <c r="E7" s="180"/>
      <c r="F7" s="180"/>
      <c r="G7" s="180">
        <v>40000000</v>
      </c>
      <c r="H7" s="180"/>
      <c r="I7" s="180"/>
      <c r="J7" s="181"/>
      <c r="K7" s="181"/>
      <c r="L7" s="181"/>
      <c r="M7" s="181"/>
      <c r="N7" s="181"/>
      <c r="O7" s="181">
        <f t="shared" ref="O7:O13" si="0">SUM(C7:N7)</f>
        <v>40000000</v>
      </c>
      <c r="P7" s="55"/>
    </row>
    <row r="8" spans="1:16" x14ac:dyDescent="0.25">
      <c r="A8" s="190">
        <v>3</v>
      </c>
      <c r="B8" s="180" t="s">
        <v>75</v>
      </c>
      <c r="C8" s="180"/>
      <c r="D8" s="180"/>
      <c r="E8" s="180">
        <v>15235000</v>
      </c>
      <c r="F8" s="180">
        <v>15235000</v>
      </c>
      <c r="G8" s="180"/>
      <c r="H8" s="180"/>
      <c r="I8" s="180"/>
      <c r="J8" s="181"/>
      <c r="K8" s="181">
        <v>24404000</v>
      </c>
      <c r="L8" s="181"/>
      <c r="M8" s="181"/>
      <c r="N8" s="181">
        <v>5425264</v>
      </c>
      <c r="O8" s="181">
        <f t="shared" si="0"/>
        <v>60299264</v>
      </c>
      <c r="P8" s="139"/>
    </row>
    <row r="9" spans="1:16" x14ac:dyDescent="0.25">
      <c r="A9" s="190">
        <v>4</v>
      </c>
      <c r="B9" s="180" t="s">
        <v>95</v>
      </c>
      <c r="C9" s="180">
        <v>4445000</v>
      </c>
      <c r="D9" s="180">
        <v>4445000</v>
      </c>
      <c r="E9" s="180">
        <v>4445000</v>
      </c>
      <c r="F9" s="180">
        <v>4215000</v>
      </c>
      <c r="G9" s="180">
        <v>4445000</v>
      </c>
      <c r="H9" s="180">
        <v>4445000</v>
      </c>
      <c r="I9" s="180">
        <v>1952000</v>
      </c>
      <c r="J9" s="181">
        <v>1235000</v>
      </c>
      <c r="K9" s="181">
        <v>4445000</v>
      </c>
      <c r="L9" s="181">
        <v>4316000</v>
      </c>
      <c r="M9" s="181">
        <v>4445000</v>
      </c>
      <c r="N9" s="181">
        <v>4445000</v>
      </c>
      <c r="O9" s="181">
        <f t="shared" si="0"/>
        <v>47278000</v>
      </c>
      <c r="P9" s="139"/>
    </row>
    <row r="10" spans="1:16" x14ac:dyDescent="0.25">
      <c r="A10" s="190">
        <v>5</v>
      </c>
      <c r="B10" s="180" t="s">
        <v>76</v>
      </c>
      <c r="C10" s="180"/>
      <c r="D10" s="180"/>
      <c r="E10" s="180"/>
      <c r="F10" s="180"/>
      <c r="G10" s="180"/>
      <c r="H10" s="180"/>
      <c r="I10" s="180"/>
      <c r="J10" s="181"/>
      <c r="K10" s="181"/>
      <c r="L10" s="181"/>
      <c r="M10" s="181"/>
      <c r="N10" s="181"/>
      <c r="O10" s="181">
        <f t="shared" si="0"/>
        <v>0</v>
      </c>
      <c r="P10" s="140"/>
    </row>
    <row r="11" spans="1:16" ht="21" x14ac:dyDescent="0.25">
      <c r="A11" s="190">
        <v>6</v>
      </c>
      <c r="B11" s="180" t="s">
        <v>96</v>
      </c>
      <c r="C11" s="180"/>
      <c r="D11" s="180"/>
      <c r="E11" s="180"/>
      <c r="F11" s="180"/>
      <c r="G11" s="180"/>
      <c r="H11" s="180"/>
      <c r="I11" s="180"/>
      <c r="J11" s="181"/>
      <c r="K11" s="181"/>
      <c r="L11" s="181"/>
      <c r="M11" s="181"/>
      <c r="N11" s="181"/>
      <c r="O11" s="181">
        <f t="shared" si="0"/>
        <v>0</v>
      </c>
      <c r="P11" s="55"/>
    </row>
    <row r="12" spans="1:16" ht="21" x14ac:dyDescent="0.25">
      <c r="A12" s="190">
        <v>7</v>
      </c>
      <c r="B12" s="180" t="s">
        <v>97</v>
      </c>
      <c r="C12" s="180"/>
      <c r="D12" s="180"/>
      <c r="E12" s="180"/>
      <c r="F12" s="180"/>
      <c r="G12" s="180"/>
      <c r="H12" s="180"/>
      <c r="I12" s="180"/>
      <c r="J12" s="181"/>
      <c r="K12" s="181"/>
      <c r="L12" s="181"/>
      <c r="M12" s="181"/>
      <c r="N12" s="181"/>
      <c r="O12" s="181">
        <f t="shared" si="0"/>
        <v>0</v>
      </c>
      <c r="P12" s="55"/>
    </row>
    <row r="13" spans="1:16" x14ac:dyDescent="0.25">
      <c r="A13" s="190">
        <v>8</v>
      </c>
      <c r="B13" s="180" t="s">
        <v>41</v>
      </c>
      <c r="C13" s="180">
        <v>6995363</v>
      </c>
      <c r="D13" s="180">
        <v>3256326</v>
      </c>
      <c r="E13" s="180"/>
      <c r="F13" s="180"/>
      <c r="G13" s="180"/>
      <c r="H13" s="180">
        <v>8275127</v>
      </c>
      <c r="I13" s="180">
        <v>23209763</v>
      </c>
      <c r="J13" s="181">
        <v>3098421</v>
      </c>
      <c r="K13" s="181"/>
      <c r="L13" s="181"/>
      <c r="M13" s="181"/>
      <c r="N13" s="181"/>
      <c r="O13" s="181">
        <f t="shared" si="0"/>
        <v>44835000</v>
      </c>
      <c r="P13" s="55"/>
    </row>
    <row r="14" spans="1:16" x14ac:dyDescent="0.25">
      <c r="A14" s="190">
        <v>9</v>
      </c>
      <c r="B14" s="191" t="s">
        <v>141</v>
      </c>
      <c r="C14" s="180">
        <f t="shared" ref="C14:N14" si="1">SUM(C6:C13)</f>
        <v>25428898</v>
      </c>
      <c r="D14" s="180">
        <f t="shared" si="1"/>
        <v>20517000</v>
      </c>
      <c r="E14" s="180">
        <f t="shared" si="1"/>
        <v>32137153</v>
      </c>
      <c r="F14" s="180">
        <f t="shared" si="1"/>
        <v>31807415</v>
      </c>
      <c r="G14" s="180">
        <f t="shared" si="1"/>
        <v>57123317</v>
      </c>
      <c r="H14" s="180">
        <f t="shared" si="1"/>
        <v>24875000</v>
      </c>
      <c r="I14" s="180">
        <f t="shared" si="1"/>
        <v>37520180</v>
      </c>
      <c r="J14" s="180">
        <f t="shared" si="1"/>
        <v>15906797</v>
      </c>
      <c r="K14" s="180">
        <f t="shared" si="1"/>
        <v>41398785</v>
      </c>
      <c r="L14" s="180">
        <f t="shared" si="1"/>
        <v>16692548</v>
      </c>
      <c r="M14" s="180">
        <f t="shared" si="1"/>
        <v>16791386</v>
      </c>
      <c r="N14" s="180">
        <f t="shared" si="1"/>
        <v>23216521</v>
      </c>
      <c r="O14" s="181">
        <f>SUM(C14:N14)</f>
        <v>343415000</v>
      </c>
      <c r="P14" s="141"/>
    </row>
    <row r="15" spans="1:16" x14ac:dyDescent="0.25">
      <c r="A15" s="192"/>
      <c r="B15" s="193"/>
      <c r="C15" s="182"/>
      <c r="D15" s="182"/>
      <c r="E15" s="182"/>
      <c r="F15" s="182"/>
      <c r="G15" s="182"/>
      <c r="H15" s="182"/>
      <c r="I15" s="182"/>
      <c r="J15" s="183"/>
      <c r="K15" s="183"/>
      <c r="L15" s="183"/>
      <c r="M15" s="183"/>
      <c r="N15" s="183"/>
      <c r="O15" s="183"/>
      <c r="P15" s="55"/>
    </row>
    <row r="16" spans="1:16" x14ac:dyDescent="0.25">
      <c r="A16" s="194"/>
      <c r="B16" s="195" t="s">
        <v>142</v>
      </c>
      <c r="C16" s="184"/>
      <c r="D16" s="184"/>
      <c r="E16" s="184"/>
      <c r="F16" s="184"/>
      <c r="G16" s="184"/>
      <c r="H16" s="184"/>
      <c r="I16" s="184"/>
      <c r="J16" s="185"/>
      <c r="K16" s="185"/>
      <c r="L16" s="185"/>
      <c r="M16" s="185"/>
      <c r="N16" s="185"/>
      <c r="O16" s="185"/>
      <c r="P16" s="55"/>
    </row>
    <row r="17" spans="1:16" x14ac:dyDescent="0.25">
      <c r="A17" s="190">
        <v>10</v>
      </c>
      <c r="B17" s="180" t="s">
        <v>143</v>
      </c>
      <c r="C17" s="180">
        <v>20433973</v>
      </c>
      <c r="D17" s="180">
        <v>20517000</v>
      </c>
      <c r="E17" s="180">
        <v>20615000</v>
      </c>
      <c r="F17" s="180">
        <v>22346000</v>
      </c>
      <c r="G17" s="180">
        <v>20980000</v>
      </c>
      <c r="H17" s="180">
        <v>20874000</v>
      </c>
      <c r="I17" s="180">
        <v>22987000</v>
      </c>
      <c r="J17" s="181">
        <v>24567000</v>
      </c>
      <c r="K17" s="181">
        <v>23688000</v>
      </c>
      <c r="L17" s="181">
        <v>22780000</v>
      </c>
      <c r="M17" s="181">
        <v>22980000</v>
      </c>
      <c r="N17" s="181">
        <v>30370000</v>
      </c>
      <c r="O17" s="181">
        <f>SUM(C17:N17)</f>
        <v>273137973</v>
      </c>
      <c r="P17" s="139"/>
    </row>
    <row r="18" spans="1:16" x14ac:dyDescent="0.25">
      <c r="A18" s="190">
        <v>11</v>
      </c>
      <c r="B18" s="180" t="s">
        <v>144</v>
      </c>
      <c r="C18" s="180"/>
      <c r="D18" s="180"/>
      <c r="E18" s="180"/>
      <c r="F18" s="180">
        <v>503000</v>
      </c>
      <c r="G18" s="180">
        <v>100000</v>
      </c>
      <c r="H18" s="180">
        <v>4001000</v>
      </c>
      <c r="I18" s="180">
        <v>14533180</v>
      </c>
      <c r="J18" s="181">
        <v>40000000</v>
      </c>
      <c r="K18" s="181">
        <v>200000</v>
      </c>
      <c r="L18" s="181">
        <v>100000</v>
      </c>
      <c r="M18" s="181">
        <v>1845000</v>
      </c>
      <c r="N18" s="181">
        <v>4000000</v>
      </c>
      <c r="O18" s="181">
        <f>SUM(C18:N18)</f>
        <v>65282180</v>
      </c>
      <c r="P18" s="139"/>
    </row>
    <row r="19" spans="1:16" x14ac:dyDescent="0.25">
      <c r="A19" s="190">
        <v>13</v>
      </c>
      <c r="B19" s="180" t="s">
        <v>145</v>
      </c>
      <c r="C19" s="180">
        <v>4994847</v>
      </c>
      <c r="D19" s="180"/>
      <c r="E19" s="180"/>
      <c r="F19" s="180"/>
      <c r="G19" s="180"/>
      <c r="H19" s="180"/>
      <c r="I19" s="180"/>
      <c r="J19" s="181"/>
      <c r="K19" s="181"/>
      <c r="L19" s="181"/>
      <c r="M19" s="181"/>
      <c r="N19" s="181"/>
      <c r="O19" s="181">
        <f>SUM(C19:N19)</f>
        <v>4994847</v>
      </c>
      <c r="P19" s="55"/>
    </row>
    <row r="20" spans="1:16" x14ac:dyDescent="0.25">
      <c r="A20" s="190">
        <v>15</v>
      </c>
      <c r="B20" s="191" t="s">
        <v>146</v>
      </c>
      <c r="C20" s="180">
        <f t="shared" ref="C20:O20" si="2">SUM(C17:C19)</f>
        <v>25428820</v>
      </c>
      <c r="D20" s="180">
        <f t="shared" si="2"/>
        <v>20517000</v>
      </c>
      <c r="E20" s="180">
        <f t="shared" si="2"/>
        <v>20615000</v>
      </c>
      <c r="F20" s="180">
        <f t="shared" si="2"/>
        <v>22849000</v>
      </c>
      <c r="G20" s="180">
        <f t="shared" si="2"/>
        <v>21080000</v>
      </c>
      <c r="H20" s="180">
        <f t="shared" si="2"/>
        <v>24875000</v>
      </c>
      <c r="I20" s="180">
        <f t="shared" si="2"/>
        <v>37520180</v>
      </c>
      <c r="J20" s="180">
        <f t="shared" si="2"/>
        <v>64567000</v>
      </c>
      <c r="K20" s="180">
        <f t="shared" si="2"/>
        <v>23888000</v>
      </c>
      <c r="L20" s="180">
        <f t="shared" si="2"/>
        <v>22880000</v>
      </c>
      <c r="M20" s="180">
        <f t="shared" si="2"/>
        <v>24825000</v>
      </c>
      <c r="N20" s="180">
        <f t="shared" si="2"/>
        <v>34370000</v>
      </c>
      <c r="O20" s="180">
        <f t="shared" si="2"/>
        <v>343415000</v>
      </c>
      <c r="P20" s="141"/>
    </row>
    <row r="21" spans="1:16" ht="31.2" x14ac:dyDescent="0.25">
      <c r="A21" s="190">
        <v>17</v>
      </c>
      <c r="B21" s="196" t="s">
        <v>201</v>
      </c>
      <c r="C21" s="180">
        <f t="shared" ref="C21:O21" si="3">C14-C20</f>
        <v>78</v>
      </c>
      <c r="D21" s="180">
        <f t="shared" si="3"/>
        <v>0</v>
      </c>
      <c r="E21" s="180">
        <f t="shared" si="3"/>
        <v>11522153</v>
      </c>
      <c r="F21" s="180">
        <f t="shared" si="3"/>
        <v>8958415</v>
      </c>
      <c r="G21" s="180">
        <f t="shared" si="3"/>
        <v>36043317</v>
      </c>
      <c r="H21" s="180">
        <f t="shared" si="3"/>
        <v>0</v>
      </c>
      <c r="I21" s="180">
        <f t="shared" si="3"/>
        <v>0</v>
      </c>
      <c r="J21" s="180">
        <f t="shared" si="3"/>
        <v>-48660203</v>
      </c>
      <c r="K21" s="180">
        <f t="shared" si="3"/>
        <v>17510785</v>
      </c>
      <c r="L21" s="180">
        <f t="shared" si="3"/>
        <v>-6187452</v>
      </c>
      <c r="M21" s="180">
        <f t="shared" si="3"/>
        <v>-8033614</v>
      </c>
      <c r="N21" s="180">
        <f t="shared" si="3"/>
        <v>-11153479</v>
      </c>
      <c r="O21" s="180">
        <f t="shared" si="3"/>
        <v>0</v>
      </c>
      <c r="P21" s="55"/>
    </row>
    <row r="22" spans="1:16" x14ac:dyDescent="0.25">
      <c r="P22" s="55"/>
    </row>
    <row r="23" spans="1:16" x14ac:dyDescent="0.25">
      <c r="P23" s="55"/>
    </row>
    <row r="24" spans="1:16" x14ac:dyDescent="0.25">
      <c r="P24" s="55"/>
    </row>
  </sheetData>
  <mergeCells count="1">
    <mergeCell ref="A1:L1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tabSelected="1" workbookViewId="0">
      <selection activeCell="D2" sqref="D2"/>
    </sheetView>
  </sheetViews>
  <sheetFormatPr defaultRowHeight="13.2" x14ac:dyDescent="0.25"/>
  <cols>
    <col min="2" max="2" width="36.6640625" customWidth="1"/>
    <col min="3" max="5" width="13.33203125" customWidth="1"/>
  </cols>
  <sheetData>
    <row r="1" spans="2:5" x14ac:dyDescent="0.25">
      <c r="E1" s="18" t="s">
        <v>162</v>
      </c>
    </row>
    <row r="2" spans="2:5" x14ac:dyDescent="0.25">
      <c r="D2" t="s">
        <v>203</v>
      </c>
    </row>
    <row r="3" spans="2:5" ht="15.6" x14ac:dyDescent="0.3">
      <c r="B3" s="246" t="s">
        <v>148</v>
      </c>
      <c r="C3" s="247"/>
      <c r="D3" s="247"/>
    </row>
    <row r="4" spans="2:5" ht="15.6" x14ac:dyDescent="0.3">
      <c r="B4" s="116"/>
      <c r="C4" s="117"/>
      <c r="D4" s="117"/>
    </row>
    <row r="5" spans="2:5" ht="15.6" x14ac:dyDescent="0.3">
      <c r="B5" s="116"/>
      <c r="C5" s="117"/>
      <c r="D5" s="117"/>
    </row>
    <row r="6" spans="2:5" ht="15.6" x14ac:dyDescent="0.3">
      <c r="B6" s="116"/>
      <c r="C6" s="117"/>
      <c r="D6" s="117"/>
    </row>
    <row r="7" spans="2:5" ht="15.6" x14ac:dyDescent="0.3">
      <c r="B7" s="116"/>
      <c r="C7" s="117"/>
      <c r="D7" s="117"/>
    </row>
    <row r="8" spans="2:5" x14ac:dyDescent="0.25">
      <c r="E8" s="13"/>
    </row>
    <row r="9" spans="2:5" ht="41.4" x14ac:dyDescent="0.3">
      <c r="B9" s="118" t="s">
        <v>124</v>
      </c>
      <c r="C9" s="118" t="s">
        <v>181</v>
      </c>
      <c r="D9" s="118" t="s">
        <v>183</v>
      </c>
      <c r="E9" s="118" t="s">
        <v>196</v>
      </c>
    </row>
    <row r="10" spans="2:5" ht="13.8" x14ac:dyDescent="0.3">
      <c r="B10" s="119" t="s">
        <v>149</v>
      </c>
      <c r="C10" s="119">
        <v>141564736</v>
      </c>
      <c r="D10" s="162">
        <v>149000000</v>
      </c>
      <c r="E10" s="162">
        <v>160000000</v>
      </c>
    </row>
    <row r="11" spans="2:5" ht="13.8" x14ac:dyDescent="0.3">
      <c r="B11" s="119" t="s">
        <v>75</v>
      </c>
      <c r="C11" s="119">
        <v>60299264</v>
      </c>
      <c r="D11" s="162">
        <v>72000000</v>
      </c>
      <c r="E11" s="162">
        <v>75000000</v>
      </c>
    </row>
    <row r="12" spans="2:5" ht="13.8" x14ac:dyDescent="0.3">
      <c r="B12" s="119" t="s">
        <v>95</v>
      </c>
      <c r="C12" s="119">
        <v>47278000</v>
      </c>
      <c r="D12" s="162">
        <v>59000000</v>
      </c>
      <c r="E12" s="162">
        <v>60000000</v>
      </c>
    </row>
    <row r="13" spans="2:5" ht="13.8" x14ac:dyDescent="0.3">
      <c r="B13" s="119" t="s">
        <v>96</v>
      </c>
      <c r="C13" s="119">
        <v>9438000</v>
      </c>
      <c r="D13" s="162">
        <v>15000000</v>
      </c>
      <c r="E13" s="162">
        <v>19000000</v>
      </c>
    </row>
    <row r="14" spans="2:5" s="10" customFormat="1" ht="13.8" x14ac:dyDescent="0.3">
      <c r="B14" s="119" t="s">
        <v>179</v>
      </c>
      <c r="C14" s="119"/>
      <c r="D14" s="162"/>
      <c r="E14" s="162"/>
    </row>
    <row r="15" spans="2:5" ht="13.8" x14ac:dyDescent="0.3">
      <c r="B15" s="120" t="s">
        <v>150</v>
      </c>
      <c r="C15" s="121">
        <f>SUM(C10:C14)</f>
        <v>258580000</v>
      </c>
      <c r="D15" s="121">
        <f>SUM(D10:D14)</f>
        <v>295000000</v>
      </c>
      <c r="E15" s="121">
        <f>SUM(E10:E14)</f>
        <v>314000000</v>
      </c>
    </row>
    <row r="16" spans="2:5" ht="13.8" x14ac:dyDescent="0.3">
      <c r="B16" s="122" t="s">
        <v>92</v>
      </c>
      <c r="C16" s="119">
        <v>19552820</v>
      </c>
      <c r="D16" s="162">
        <v>25000000</v>
      </c>
      <c r="E16" s="162">
        <v>12000000</v>
      </c>
    </row>
    <row r="17" spans="2:5" ht="13.8" x14ac:dyDescent="0.3">
      <c r="B17" s="120" t="s">
        <v>70</v>
      </c>
      <c r="C17" s="121">
        <f>SUM(C15:C16)</f>
        <v>278132820</v>
      </c>
      <c r="D17" s="121">
        <f>SUM(D15:D16)</f>
        <v>320000000</v>
      </c>
      <c r="E17" s="121">
        <f>SUM(E15:E16)</f>
        <v>326000000</v>
      </c>
    </row>
    <row r="18" spans="2:5" ht="13.8" x14ac:dyDescent="0.3">
      <c r="B18" s="120"/>
      <c r="C18" s="119"/>
      <c r="D18" s="162"/>
      <c r="E18" s="162"/>
    </row>
    <row r="19" spans="2:5" ht="13.8" x14ac:dyDescent="0.3">
      <c r="B19" s="123" t="s">
        <v>5</v>
      </c>
      <c r="C19" s="119">
        <v>126048000</v>
      </c>
      <c r="D19" s="162">
        <v>133000000</v>
      </c>
      <c r="E19" s="162">
        <v>140000000</v>
      </c>
    </row>
    <row r="20" spans="2:5" ht="13.8" x14ac:dyDescent="0.3">
      <c r="B20" s="123" t="s">
        <v>151</v>
      </c>
      <c r="C20" s="119">
        <v>27984000</v>
      </c>
      <c r="D20" s="162">
        <v>30000000</v>
      </c>
      <c r="E20" s="162">
        <v>31000000</v>
      </c>
    </row>
    <row r="21" spans="2:5" ht="13.8" x14ac:dyDescent="0.3">
      <c r="B21" s="123" t="s">
        <v>152</v>
      </c>
      <c r="C21" s="119">
        <v>85313973</v>
      </c>
      <c r="D21" s="162">
        <v>93000000</v>
      </c>
      <c r="E21" s="162">
        <v>100000000</v>
      </c>
    </row>
    <row r="22" spans="2:5" ht="13.8" x14ac:dyDescent="0.3">
      <c r="B22" s="123" t="s">
        <v>153</v>
      </c>
      <c r="C22" s="119">
        <v>15984000</v>
      </c>
      <c r="D22" s="162">
        <v>17000000</v>
      </c>
      <c r="E22" s="162">
        <v>18000000</v>
      </c>
    </row>
    <row r="23" spans="2:5" ht="13.8" x14ac:dyDescent="0.3">
      <c r="B23" s="123" t="s">
        <v>154</v>
      </c>
      <c r="C23" s="119">
        <v>17808000</v>
      </c>
      <c r="D23" s="162">
        <v>22000000</v>
      </c>
      <c r="E23" s="162">
        <v>25000000</v>
      </c>
    </row>
    <row r="24" spans="2:5" ht="13.8" x14ac:dyDescent="0.3">
      <c r="B24" s="120" t="s">
        <v>155</v>
      </c>
      <c r="C24" s="124">
        <f>SUM(C19:C23)</f>
        <v>273137973</v>
      </c>
      <c r="D24" s="121">
        <f>SUM(D19:D23)</f>
        <v>295000000</v>
      </c>
      <c r="E24" s="121">
        <f>SUM(E19:E23)</f>
        <v>314000000</v>
      </c>
    </row>
    <row r="25" spans="2:5" ht="13.8" x14ac:dyDescent="0.3">
      <c r="B25" s="122" t="s">
        <v>92</v>
      </c>
      <c r="C25" s="119">
        <v>4994847</v>
      </c>
      <c r="D25" s="162">
        <v>25000000</v>
      </c>
      <c r="E25" s="162">
        <v>12000000</v>
      </c>
    </row>
    <row r="26" spans="2:5" ht="13.8" x14ac:dyDescent="0.3">
      <c r="B26" s="120" t="s">
        <v>70</v>
      </c>
      <c r="C26" s="124">
        <f>SUM(C24:C25)</f>
        <v>278132820</v>
      </c>
      <c r="D26" s="121">
        <f>SUM(D24:D25)</f>
        <v>320000000</v>
      </c>
      <c r="E26" s="121">
        <f>SUM(E24:E25)</f>
        <v>326000000</v>
      </c>
    </row>
    <row r="27" spans="2:5" ht="13.8" x14ac:dyDescent="0.3">
      <c r="B27" s="132"/>
      <c r="C27" s="119"/>
      <c r="D27" s="162"/>
      <c r="E27" s="162"/>
    </row>
    <row r="28" spans="2:5" ht="13.8" x14ac:dyDescent="0.3">
      <c r="B28" s="125" t="s">
        <v>156</v>
      </c>
      <c r="C28" s="119">
        <v>40000000</v>
      </c>
      <c r="D28" s="162">
        <v>5000000</v>
      </c>
      <c r="E28" s="162">
        <v>20000000</v>
      </c>
    </row>
    <row r="29" spans="2:5" ht="13.8" x14ac:dyDescent="0.3">
      <c r="B29" s="125" t="s">
        <v>157</v>
      </c>
      <c r="C29" s="119"/>
      <c r="D29" s="162">
        <v>2000000</v>
      </c>
      <c r="E29" s="162"/>
    </row>
    <row r="30" spans="2:5" ht="13.8" x14ac:dyDescent="0.3">
      <c r="B30" s="123" t="s">
        <v>158</v>
      </c>
      <c r="C30" s="119"/>
      <c r="D30" s="115"/>
      <c r="E30" s="115"/>
    </row>
    <row r="31" spans="2:5" ht="13.8" x14ac:dyDescent="0.3">
      <c r="B31" s="126" t="s">
        <v>180</v>
      </c>
      <c r="C31" s="119"/>
      <c r="D31" s="115"/>
      <c r="E31" s="115"/>
    </row>
    <row r="32" spans="2:5" ht="13.8" x14ac:dyDescent="0.3">
      <c r="B32" s="120" t="s">
        <v>159</v>
      </c>
      <c r="C32" s="121">
        <f>SUM(C28:C31)</f>
        <v>40000000</v>
      </c>
      <c r="D32" s="121">
        <f>SUM(D28:D31)</f>
        <v>7000000</v>
      </c>
      <c r="E32" s="121">
        <f>SUM(E28:E31)</f>
        <v>20000000</v>
      </c>
    </row>
    <row r="33" spans="2:5" ht="13.8" x14ac:dyDescent="0.3">
      <c r="B33" s="122" t="s">
        <v>92</v>
      </c>
      <c r="C33" s="119">
        <v>25282180</v>
      </c>
      <c r="D33" s="115">
        <v>1500000</v>
      </c>
      <c r="E33" s="115"/>
    </row>
    <row r="34" spans="2:5" ht="13.8" x14ac:dyDescent="0.3">
      <c r="B34" s="120" t="s">
        <v>70</v>
      </c>
      <c r="C34" s="121">
        <f>SUM(C32:C33)</f>
        <v>65282180</v>
      </c>
      <c r="D34" s="121">
        <f>SUM(D32:D33)</f>
        <v>8500000</v>
      </c>
      <c r="E34" s="121">
        <f>SUM(E32:E33)</f>
        <v>20000000</v>
      </c>
    </row>
    <row r="35" spans="2:5" ht="13.8" x14ac:dyDescent="0.3">
      <c r="B35" s="119"/>
      <c r="C35" s="119"/>
      <c r="D35" s="115"/>
      <c r="E35" s="115"/>
    </row>
    <row r="36" spans="2:5" ht="13.8" x14ac:dyDescent="0.3">
      <c r="B36" s="119" t="s">
        <v>160</v>
      </c>
      <c r="C36" s="119">
        <v>65282180</v>
      </c>
      <c r="D36" s="115">
        <v>7000000</v>
      </c>
      <c r="E36" s="115">
        <v>20000000</v>
      </c>
    </row>
    <row r="37" spans="2:5" ht="13.8" x14ac:dyDescent="0.3">
      <c r="B37" s="120" t="s">
        <v>161</v>
      </c>
      <c r="C37" s="121">
        <f>SUM(C36:C36)</f>
        <v>65282180</v>
      </c>
      <c r="D37" s="121">
        <f>SUM(D36:D36)</f>
        <v>7000000</v>
      </c>
      <c r="E37" s="121">
        <f>SUM(E36:E36)</f>
        <v>20000000</v>
      </c>
    </row>
    <row r="38" spans="2:5" ht="13.8" x14ac:dyDescent="0.3">
      <c r="B38" s="122" t="s">
        <v>92</v>
      </c>
      <c r="C38" s="119"/>
      <c r="D38" s="115">
        <v>1500000</v>
      </c>
      <c r="E38" s="115"/>
    </row>
    <row r="39" spans="2:5" ht="13.8" x14ac:dyDescent="0.3">
      <c r="B39" s="120" t="s">
        <v>70</v>
      </c>
      <c r="C39" s="121">
        <f>SUM(C37:C38)</f>
        <v>65282180</v>
      </c>
      <c r="D39" s="121">
        <f>SUM(D37:D38)</f>
        <v>8500000</v>
      </c>
      <c r="E39" s="121">
        <f>SUM(E37:E38)</f>
        <v>20000000</v>
      </c>
    </row>
  </sheetData>
  <mergeCells count="1">
    <mergeCell ref="B3:D3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2" sqref="H2"/>
    </sheetView>
  </sheetViews>
  <sheetFormatPr defaultRowHeight="13.2" x14ac:dyDescent="0.25"/>
  <cols>
    <col min="1" max="1" width="5" customWidth="1"/>
    <col min="2" max="2" width="39.44140625" customWidth="1"/>
    <col min="3" max="3" width="10.88671875" customWidth="1"/>
    <col min="4" max="4" width="11.6640625" customWidth="1"/>
    <col min="5" max="5" width="1.6640625" customWidth="1"/>
    <col min="6" max="6" width="5" customWidth="1"/>
    <col min="7" max="7" width="40" customWidth="1"/>
    <col min="8" max="8" width="11" customWidth="1"/>
    <col min="9" max="9" width="10.88671875" customWidth="1"/>
  </cols>
  <sheetData>
    <row r="1" spans="1:11" x14ac:dyDescent="0.25">
      <c r="H1" s="18" t="s">
        <v>59</v>
      </c>
    </row>
    <row r="2" spans="1:11" ht="15.6" x14ac:dyDescent="0.3">
      <c r="B2" s="200" t="s">
        <v>189</v>
      </c>
      <c r="C2" s="200"/>
      <c r="D2" s="200"/>
      <c r="E2" s="200"/>
      <c r="F2" s="200"/>
      <c r="G2" s="200"/>
      <c r="H2" t="s">
        <v>203</v>
      </c>
    </row>
    <row r="3" spans="1:11" ht="15.6" x14ac:dyDescent="0.3">
      <c r="B3" s="19"/>
      <c r="C3" s="19"/>
      <c r="D3" s="19"/>
      <c r="E3" s="19"/>
      <c r="F3" s="19"/>
      <c r="G3" s="19"/>
      <c r="H3" s="13"/>
    </row>
    <row r="4" spans="1:11" ht="15.6" x14ac:dyDescent="0.3">
      <c r="B4" s="19"/>
      <c r="C4" s="19"/>
      <c r="D4" s="19"/>
      <c r="E4" s="19"/>
      <c r="F4" s="19"/>
      <c r="G4" s="19"/>
      <c r="H4" s="13"/>
    </row>
    <row r="5" spans="1:11" ht="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" x14ac:dyDescent="0.25">
      <c r="A6" s="11"/>
      <c r="B6" s="143" t="s">
        <v>31</v>
      </c>
      <c r="C6" s="23">
        <v>2016</v>
      </c>
      <c r="D6" s="23">
        <v>2017</v>
      </c>
      <c r="E6" s="11"/>
      <c r="F6" s="11"/>
      <c r="G6" s="143" t="s">
        <v>32</v>
      </c>
      <c r="H6" s="23">
        <v>2016</v>
      </c>
      <c r="I6" s="23">
        <v>2017</v>
      </c>
      <c r="J6" s="11"/>
      <c r="K6" s="11"/>
    </row>
    <row r="7" spans="1:11" ht="15" x14ac:dyDescent="0.25">
      <c r="A7" s="142">
        <v>1</v>
      </c>
      <c r="B7" s="23" t="s">
        <v>113</v>
      </c>
      <c r="C7" s="173">
        <v>154180000</v>
      </c>
      <c r="D7" s="173">
        <v>151002736</v>
      </c>
      <c r="E7" s="48"/>
      <c r="F7" s="142">
        <v>1</v>
      </c>
      <c r="G7" s="23" t="s">
        <v>116</v>
      </c>
      <c r="H7" s="173">
        <v>117481000</v>
      </c>
      <c r="I7" s="173">
        <v>126048000</v>
      </c>
      <c r="J7" s="11"/>
      <c r="K7" s="11"/>
    </row>
    <row r="8" spans="1:11" ht="15" x14ac:dyDescent="0.25">
      <c r="A8" s="142">
        <v>2</v>
      </c>
      <c r="B8" s="23" t="s">
        <v>114</v>
      </c>
      <c r="C8" s="173">
        <v>10000000</v>
      </c>
      <c r="D8" s="173">
        <v>40000000</v>
      </c>
      <c r="E8" s="48"/>
      <c r="F8" s="142">
        <v>2</v>
      </c>
      <c r="G8" s="23" t="s">
        <v>117</v>
      </c>
      <c r="H8" s="173">
        <v>31299000</v>
      </c>
      <c r="I8" s="173">
        <v>27984000</v>
      </c>
      <c r="J8" s="11"/>
      <c r="K8" s="11"/>
    </row>
    <row r="9" spans="1:11" ht="15" x14ac:dyDescent="0.25">
      <c r="A9" s="142">
        <v>3</v>
      </c>
      <c r="B9" s="23" t="s">
        <v>75</v>
      </c>
      <c r="C9" s="173">
        <v>56700000</v>
      </c>
      <c r="D9" s="173">
        <v>60299264</v>
      </c>
      <c r="E9" s="48"/>
      <c r="F9" s="142">
        <v>3</v>
      </c>
      <c r="G9" s="23" t="s">
        <v>7</v>
      </c>
      <c r="H9" s="173">
        <v>92764000</v>
      </c>
      <c r="I9" s="173">
        <v>85313973</v>
      </c>
      <c r="J9" s="11"/>
      <c r="K9" s="11"/>
    </row>
    <row r="10" spans="1:11" ht="15" x14ac:dyDescent="0.25">
      <c r="A10" s="142">
        <v>4</v>
      </c>
      <c r="B10" s="23" t="s">
        <v>95</v>
      </c>
      <c r="C10" s="173">
        <v>47548000</v>
      </c>
      <c r="D10" s="173">
        <v>47278000</v>
      </c>
      <c r="E10" s="48"/>
      <c r="F10" s="142">
        <v>4</v>
      </c>
      <c r="G10" s="23" t="s">
        <v>89</v>
      </c>
      <c r="H10" s="173">
        <v>10683000</v>
      </c>
      <c r="I10" s="173">
        <v>15984000</v>
      </c>
      <c r="J10" s="11"/>
      <c r="K10" s="11"/>
    </row>
    <row r="11" spans="1:11" ht="15" x14ac:dyDescent="0.25">
      <c r="A11" s="142">
        <v>5</v>
      </c>
      <c r="B11" s="23" t="s">
        <v>76</v>
      </c>
      <c r="C11" s="173">
        <v>150000</v>
      </c>
      <c r="D11" s="173"/>
      <c r="E11" s="48"/>
      <c r="F11" s="142">
        <v>5</v>
      </c>
      <c r="G11" s="23" t="s">
        <v>90</v>
      </c>
      <c r="H11" s="173">
        <v>18946000</v>
      </c>
      <c r="I11" s="173">
        <v>17808000</v>
      </c>
      <c r="J11" s="11"/>
      <c r="K11" s="11"/>
    </row>
    <row r="12" spans="1:11" ht="15" x14ac:dyDescent="0.25">
      <c r="A12" s="199">
        <v>6</v>
      </c>
      <c r="B12" s="198" t="s">
        <v>96</v>
      </c>
      <c r="C12" s="201"/>
      <c r="D12" s="201"/>
      <c r="E12" s="48"/>
      <c r="F12" s="142">
        <v>6</v>
      </c>
      <c r="G12" s="23" t="s">
        <v>9</v>
      </c>
      <c r="H12" s="173">
        <v>36427000</v>
      </c>
      <c r="I12" s="173">
        <v>64882180</v>
      </c>
      <c r="J12" s="11"/>
      <c r="K12" s="11"/>
    </row>
    <row r="13" spans="1:11" ht="4.5" hidden="1" customHeight="1" x14ac:dyDescent="0.25">
      <c r="A13" s="199"/>
      <c r="B13" s="198"/>
      <c r="C13" s="202"/>
      <c r="D13" s="202"/>
      <c r="E13" s="48"/>
      <c r="F13" s="23"/>
      <c r="G13" s="23" t="s">
        <v>34</v>
      </c>
      <c r="H13" s="173"/>
      <c r="I13" s="173"/>
      <c r="J13" s="11"/>
      <c r="K13" s="11"/>
    </row>
    <row r="14" spans="1:11" ht="15" hidden="1" customHeight="1" x14ac:dyDescent="0.25">
      <c r="A14" s="199"/>
      <c r="B14" s="198"/>
      <c r="C14" s="203"/>
      <c r="D14" s="203"/>
      <c r="E14" s="48"/>
      <c r="F14" s="23"/>
      <c r="G14" s="23" t="s">
        <v>35</v>
      </c>
      <c r="H14" s="173"/>
      <c r="I14" s="173"/>
      <c r="J14" s="11"/>
      <c r="K14" s="11"/>
    </row>
    <row r="15" spans="1:11" ht="15" x14ac:dyDescent="0.25">
      <c r="A15" s="142">
        <v>7</v>
      </c>
      <c r="B15" s="23" t="s">
        <v>97</v>
      </c>
      <c r="C15" s="173">
        <v>7822000</v>
      </c>
      <c r="D15" s="173"/>
      <c r="E15" s="21"/>
      <c r="F15" s="142">
        <v>7</v>
      </c>
      <c r="G15" s="23" t="s">
        <v>8</v>
      </c>
      <c r="H15" s="173">
        <v>10200000</v>
      </c>
      <c r="I15" s="173"/>
      <c r="J15" s="11"/>
      <c r="K15" s="11"/>
    </row>
    <row r="16" spans="1:11" ht="15" x14ac:dyDescent="0.25">
      <c r="A16" s="142">
        <v>8</v>
      </c>
      <c r="B16" s="23" t="s">
        <v>41</v>
      </c>
      <c r="C16" s="173">
        <v>44750000</v>
      </c>
      <c r="D16" s="173">
        <v>44835000</v>
      </c>
      <c r="E16" s="21"/>
      <c r="F16" s="142">
        <v>8</v>
      </c>
      <c r="G16" s="23" t="s">
        <v>13</v>
      </c>
      <c r="H16" s="173">
        <v>3350000</v>
      </c>
      <c r="I16" s="173">
        <v>400000</v>
      </c>
      <c r="J16" s="11"/>
      <c r="K16" s="11"/>
    </row>
    <row r="17" spans="1:11" ht="15" x14ac:dyDescent="0.25">
      <c r="A17" s="64"/>
      <c r="B17" s="22" t="s">
        <v>115</v>
      </c>
      <c r="C17" s="163">
        <f>SUM(C7:C16)</f>
        <v>321150000</v>
      </c>
      <c r="D17" s="163">
        <f>SUM(D7:D16)</f>
        <v>343415000</v>
      </c>
      <c r="E17" s="21"/>
      <c r="F17" s="142">
        <v>9</v>
      </c>
      <c r="G17" s="23" t="s">
        <v>118</v>
      </c>
      <c r="H17" s="173"/>
      <c r="I17" s="173">
        <v>4994847</v>
      </c>
      <c r="J17" s="11"/>
      <c r="K17" s="11"/>
    </row>
    <row r="18" spans="1:11" ht="15.6" x14ac:dyDescent="0.3">
      <c r="A18" s="48"/>
      <c r="B18" s="23" t="s">
        <v>77</v>
      </c>
      <c r="C18" s="173">
        <v>119359000</v>
      </c>
      <c r="D18" s="173">
        <v>123061000</v>
      </c>
      <c r="E18" s="49"/>
      <c r="F18" s="11"/>
      <c r="G18" s="22" t="s">
        <v>32</v>
      </c>
      <c r="H18" s="163">
        <f>SUM(H7:H17)</f>
        <v>321150000</v>
      </c>
      <c r="I18" s="163">
        <f>SUM(I7:I17)</f>
        <v>343415000</v>
      </c>
      <c r="J18" s="11"/>
      <c r="K18" s="11"/>
    </row>
    <row r="19" spans="1:11" ht="15" x14ac:dyDescent="0.25">
      <c r="A19" s="11"/>
      <c r="B19" s="23" t="s">
        <v>78</v>
      </c>
      <c r="C19" s="173">
        <v>1750000</v>
      </c>
      <c r="D19" s="173">
        <v>300000</v>
      </c>
      <c r="E19" s="11"/>
      <c r="F19" s="11"/>
      <c r="G19" s="23" t="s">
        <v>77</v>
      </c>
      <c r="H19" s="173">
        <v>119359000</v>
      </c>
      <c r="I19" s="173">
        <v>123061000</v>
      </c>
      <c r="J19" s="11"/>
      <c r="K19" s="11"/>
    </row>
    <row r="20" spans="1:11" ht="15" x14ac:dyDescent="0.25">
      <c r="A20" s="11"/>
      <c r="B20" s="22" t="s">
        <v>70</v>
      </c>
      <c r="C20" s="163">
        <f>SUM(C17:C19)</f>
        <v>442259000</v>
      </c>
      <c r="D20" s="163">
        <f>SUM(D17:D19)</f>
        <v>466776000</v>
      </c>
      <c r="E20" s="11"/>
      <c r="F20" s="11"/>
      <c r="G20" s="23" t="s">
        <v>78</v>
      </c>
      <c r="H20" s="173">
        <v>1750000</v>
      </c>
      <c r="I20" s="173">
        <v>300000</v>
      </c>
      <c r="J20" s="11"/>
      <c r="K20" s="11"/>
    </row>
    <row r="21" spans="1:11" ht="15.6" x14ac:dyDescent="0.3">
      <c r="A21" s="11"/>
      <c r="B21" s="11"/>
      <c r="C21" s="114"/>
      <c r="D21" s="11"/>
      <c r="E21" s="11"/>
      <c r="F21" s="11"/>
      <c r="G21" s="22" t="s">
        <v>70</v>
      </c>
      <c r="H21" s="163">
        <f>SUM(H18:H20)</f>
        <v>442259000</v>
      </c>
      <c r="I21" s="163">
        <f>SUM(I18:I20)</f>
        <v>466776000</v>
      </c>
      <c r="J21" s="11"/>
      <c r="K21" s="11"/>
    </row>
    <row r="22" spans="1:11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</sheetData>
  <mergeCells count="5">
    <mergeCell ref="B12:B14"/>
    <mergeCell ref="A12:A14"/>
    <mergeCell ref="B2:G2"/>
    <mergeCell ref="C12:C14"/>
    <mergeCell ref="D12:D14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I3" sqref="I3"/>
    </sheetView>
  </sheetViews>
  <sheetFormatPr defaultRowHeight="13.2" x14ac:dyDescent="0.25"/>
  <cols>
    <col min="1" max="1" width="4.109375" customWidth="1"/>
    <col min="2" max="2" width="47" customWidth="1"/>
    <col min="3" max="3" width="11.5546875" style="16" customWidth="1"/>
    <col min="4" max="4" width="10.44140625" style="16" customWidth="1"/>
    <col min="5" max="5" width="11.33203125" customWidth="1"/>
    <col min="6" max="6" width="12" style="16" customWidth="1"/>
    <col min="7" max="7" width="11.109375" style="16" customWidth="1"/>
    <col min="8" max="8" width="12.109375" customWidth="1"/>
    <col min="9" max="9" width="10.88671875" style="17" customWidth="1"/>
    <col min="10" max="10" width="11.88671875" style="17" customWidth="1"/>
    <col min="11" max="11" width="10.109375" style="17" customWidth="1"/>
    <col min="12" max="12" width="7.33203125" style="25" customWidth="1"/>
    <col min="13" max="13" width="8.109375" style="25" customWidth="1"/>
    <col min="14" max="14" width="10.109375" customWidth="1"/>
  </cols>
  <sheetData>
    <row r="1" spans="1:15" x14ac:dyDescent="0.25">
      <c r="I1" s="18" t="s">
        <v>60</v>
      </c>
      <c r="L1" s="18"/>
      <c r="M1" s="18"/>
    </row>
    <row r="2" spans="1:15" ht="15.6" x14ac:dyDescent="0.3">
      <c r="A2" s="200" t="s">
        <v>190</v>
      </c>
      <c r="B2" s="200"/>
      <c r="C2" s="200"/>
      <c r="D2" s="200"/>
      <c r="E2" s="200"/>
      <c r="F2" s="200"/>
      <c r="G2" s="200"/>
      <c r="H2" s="200"/>
      <c r="I2" s="200"/>
      <c r="J2" s="200"/>
      <c r="K2" s="87"/>
      <c r="L2" s="87"/>
      <c r="M2" s="87"/>
      <c r="N2" s="87"/>
      <c r="O2" s="13"/>
    </row>
    <row r="3" spans="1:15" ht="15.6" x14ac:dyDescent="0.3">
      <c r="A3" s="65"/>
      <c r="B3" s="65"/>
      <c r="C3" s="65"/>
      <c r="D3" s="65"/>
      <c r="E3" s="65"/>
      <c r="F3" s="66"/>
      <c r="G3" s="66"/>
      <c r="H3" s="66"/>
      <c r="I3" t="s">
        <v>204</v>
      </c>
      <c r="J3" s="66"/>
      <c r="K3" s="66"/>
      <c r="L3" s="66"/>
      <c r="M3" s="66"/>
      <c r="N3" s="66"/>
      <c r="O3" s="13"/>
    </row>
    <row r="4" spans="1:15" ht="15.6" x14ac:dyDescent="0.3">
      <c r="A4" s="65"/>
      <c r="B4" s="65"/>
      <c r="C4" s="65"/>
      <c r="D4" s="65"/>
      <c r="E4" s="65"/>
      <c r="F4" s="66"/>
      <c r="G4" s="66"/>
      <c r="H4" s="66"/>
      <c r="I4" s="13"/>
      <c r="J4" s="13"/>
      <c r="K4" s="66"/>
      <c r="L4" s="66"/>
      <c r="M4" s="66"/>
      <c r="N4" s="66"/>
      <c r="O4" s="13"/>
    </row>
    <row r="5" spans="1:15" x14ac:dyDescent="0.25">
      <c r="A5" s="55"/>
      <c r="B5" s="205" t="s">
        <v>0</v>
      </c>
      <c r="C5" s="204" t="s">
        <v>1</v>
      </c>
      <c r="D5" s="204"/>
      <c r="E5" s="204"/>
      <c r="F5" s="204"/>
      <c r="G5" s="204" t="s">
        <v>104</v>
      </c>
      <c r="H5" s="204"/>
      <c r="I5" s="204"/>
      <c r="J5" s="204"/>
      <c r="K5" s="91"/>
      <c r="L5" s="92"/>
      <c r="M5" s="92"/>
      <c r="N5" s="55"/>
    </row>
    <row r="6" spans="1:15" x14ac:dyDescent="0.25">
      <c r="A6" s="55"/>
      <c r="B6" s="206"/>
      <c r="C6" s="214">
        <v>2016</v>
      </c>
      <c r="D6" s="214"/>
      <c r="E6" s="214">
        <v>2017</v>
      </c>
      <c r="F6" s="214"/>
      <c r="G6" s="204">
        <v>2016</v>
      </c>
      <c r="H6" s="204"/>
      <c r="I6" s="204">
        <v>2017</v>
      </c>
      <c r="J6" s="204"/>
      <c r="K6" s="104"/>
      <c r="L6" s="103"/>
      <c r="M6" s="103"/>
      <c r="N6" s="104"/>
    </row>
    <row r="7" spans="1:15" x14ac:dyDescent="0.25">
      <c r="A7" s="55"/>
      <c r="B7" s="207"/>
      <c r="C7" s="128" t="s">
        <v>105</v>
      </c>
      <c r="D7" s="128" t="s">
        <v>106</v>
      </c>
      <c r="E7" s="106" t="s">
        <v>105</v>
      </c>
      <c r="F7" s="106" t="s">
        <v>106</v>
      </c>
      <c r="G7" s="128" t="s">
        <v>105</v>
      </c>
      <c r="H7" s="128" t="s">
        <v>106</v>
      </c>
      <c r="I7" s="106" t="s">
        <v>105</v>
      </c>
      <c r="J7" s="106" t="s">
        <v>106</v>
      </c>
      <c r="K7" s="104"/>
      <c r="L7" s="103"/>
      <c r="M7" s="103"/>
      <c r="N7" s="104"/>
    </row>
    <row r="8" spans="1:15" ht="12" customHeight="1" x14ac:dyDescent="0.25">
      <c r="A8" s="208">
        <v>1</v>
      </c>
      <c r="B8" s="23" t="s">
        <v>110</v>
      </c>
      <c r="C8" s="169"/>
      <c r="D8" s="170"/>
      <c r="E8" s="169"/>
      <c r="F8" s="170"/>
      <c r="G8" s="170"/>
      <c r="H8" s="169"/>
      <c r="I8" s="170"/>
      <c r="J8" s="169"/>
      <c r="K8" s="105"/>
      <c r="L8" s="93"/>
      <c r="M8" s="105"/>
      <c r="N8" s="105"/>
    </row>
    <row r="9" spans="1:15" ht="12.75" customHeight="1" x14ac:dyDescent="0.25">
      <c r="A9" s="209"/>
      <c r="B9" s="23" t="s">
        <v>108</v>
      </c>
      <c r="C9" s="171"/>
      <c r="D9" s="170"/>
      <c r="E9" s="171"/>
      <c r="F9" s="170"/>
      <c r="G9" s="170"/>
      <c r="H9" s="171"/>
      <c r="I9" s="170"/>
      <c r="J9" s="171"/>
      <c r="K9" s="94"/>
      <c r="L9" s="93"/>
      <c r="M9" s="94"/>
      <c r="N9" s="94"/>
    </row>
    <row r="10" spans="1:15" s="24" customFormat="1" x14ac:dyDescent="0.25">
      <c r="A10" s="209"/>
      <c r="B10" s="62" t="s">
        <v>107</v>
      </c>
      <c r="C10" s="163"/>
      <c r="D10" s="172"/>
      <c r="E10" s="163"/>
      <c r="F10" s="172"/>
      <c r="G10" s="172"/>
      <c r="H10" s="163"/>
      <c r="I10" s="172"/>
      <c r="J10" s="163"/>
      <c r="K10" s="96"/>
      <c r="L10" s="95"/>
      <c r="M10" s="96"/>
      <c r="N10" s="96"/>
    </row>
    <row r="11" spans="1:15" s="24" customFormat="1" x14ac:dyDescent="0.25">
      <c r="A11" s="209"/>
      <c r="B11" s="62" t="s">
        <v>109</v>
      </c>
      <c r="C11" s="163"/>
      <c r="D11" s="172"/>
      <c r="E11" s="163"/>
      <c r="F11" s="172"/>
      <c r="G11" s="172"/>
      <c r="H11" s="163"/>
      <c r="I11" s="172"/>
      <c r="J11" s="163"/>
      <c r="K11" s="57"/>
      <c r="L11" s="92"/>
      <c r="M11" s="96"/>
      <c r="N11" s="96"/>
    </row>
    <row r="12" spans="1:15" x14ac:dyDescent="0.25">
      <c r="A12" s="209"/>
      <c r="B12" s="62" t="s">
        <v>98</v>
      </c>
      <c r="C12" s="173"/>
      <c r="D12" s="174"/>
      <c r="E12" s="173"/>
      <c r="F12" s="174"/>
      <c r="G12" s="174"/>
      <c r="H12" s="173"/>
      <c r="I12" s="174"/>
      <c r="J12" s="173"/>
      <c r="K12" s="99"/>
      <c r="L12" s="95"/>
      <c r="M12" s="96"/>
      <c r="N12" s="96"/>
    </row>
    <row r="13" spans="1:15" x14ac:dyDescent="0.25">
      <c r="A13" s="209"/>
      <c r="B13" s="62" t="s">
        <v>99</v>
      </c>
      <c r="C13" s="173"/>
      <c r="D13" s="174"/>
      <c r="E13" s="173"/>
      <c r="F13" s="174"/>
      <c r="G13" s="174"/>
      <c r="H13" s="173"/>
      <c r="I13" s="174"/>
      <c r="J13" s="173"/>
      <c r="K13" s="99"/>
      <c r="L13" s="95"/>
      <c r="M13" s="96"/>
      <c r="N13" s="96"/>
    </row>
    <row r="14" spans="1:15" x14ac:dyDescent="0.25">
      <c r="A14" s="209"/>
      <c r="B14" s="62" t="s">
        <v>111</v>
      </c>
      <c r="C14" s="173"/>
      <c r="D14" s="174"/>
      <c r="E14" s="173"/>
      <c r="F14" s="174"/>
      <c r="G14" s="174"/>
      <c r="H14" s="173"/>
      <c r="I14" s="174"/>
      <c r="J14" s="173"/>
      <c r="K14" s="99"/>
      <c r="L14" s="95"/>
      <c r="M14" s="96"/>
      <c r="N14" s="96"/>
    </row>
    <row r="15" spans="1:15" x14ac:dyDescent="0.25">
      <c r="A15" s="210"/>
      <c r="B15" s="22" t="s">
        <v>112</v>
      </c>
      <c r="C15" s="163">
        <f>SUM(C8:C14)</f>
        <v>0</v>
      </c>
      <c r="D15" s="163">
        <f t="shared" ref="D15" si="0">SUM(D8:D14)</f>
        <v>0</v>
      </c>
      <c r="E15" s="163">
        <f>SUM(E8:E14)</f>
        <v>0</v>
      </c>
      <c r="F15" s="163">
        <f t="shared" ref="F15:J15" si="1">SUM(F8:F14)</f>
        <v>0</v>
      </c>
      <c r="G15" s="163">
        <f t="shared" ref="G15:H15" si="2">SUM(G8:G14)</f>
        <v>0</v>
      </c>
      <c r="H15" s="163">
        <f t="shared" si="2"/>
        <v>0</v>
      </c>
      <c r="I15" s="163">
        <f t="shared" si="1"/>
        <v>0</v>
      </c>
      <c r="J15" s="163">
        <f t="shared" si="1"/>
        <v>0</v>
      </c>
      <c r="K15" s="99"/>
      <c r="L15" s="95"/>
      <c r="M15" s="96"/>
      <c r="N15" s="96"/>
    </row>
    <row r="16" spans="1:15" x14ac:dyDescent="0.25">
      <c r="A16" s="208">
        <v>2</v>
      </c>
      <c r="B16" s="62" t="s">
        <v>100</v>
      </c>
      <c r="C16" s="173"/>
      <c r="D16" s="174"/>
      <c r="E16" s="173"/>
      <c r="F16" s="174"/>
      <c r="G16" s="174"/>
      <c r="H16" s="173"/>
      <c r="I16" s="174"/>
      <c r="J16" s="173"/>
      <c r="K16" s="99"/>
      <c r="L16" s="95"/>
      <c r="M16" s="96"/>
      <c r="N16" s="96"/>
    </row>
    <row r="17" spans="1:14" x14ac:dyDescent="0.25">
      <c r="A17" s="210"/>
      <c r="B17" s="22" t="s">
        <v>93</v>
      </c>
      <c r="C17" s="163">
        <f t="shared" ref="C17:D17" si="3">SUM(C16)</f>
        <v>0</v>
      </c>
      <c r="D17" s="163">
        <f t="shared" si="3"/>
        <v>0</v>
      </c>
      <c r="E17" s="163">
        <f t="shared" ref="E17:J17" si="4">SUM(E16)</f>
        <v>0</v>
      </c>
      <c r="F17" s="163">
        <f t="shared" si="4"/>
        <v>0</v>
      </c>
      <c r="G17" s="163">
        <f t="shared" ref="G17:H17" si="5">SUM(G16)</f>
        <v>0</v>
      </c>
      <c r="H17" s="163">
        <f t="shared" si="5"/>
        <v>0</v>
      </c>
      <c r="I17" s="163">
        <f t="shared" si="4"/>
        <v>0</v>
      </c>
      <c r="J17" s="163">
        <f t="shared" si="4"/>
        <v>0</v>
      </c>
      <c r="K17" s="99"/>
      <c r="L17" s="95"/>
      <c r="M17" s="96"/>
      <c r="N17" s="96"/>
    </row>
    <row r="18" spans="1:14" x14ac:dyDescent="0.25">
      <c r="A18" s="208">
        <v>3</v>
      </c>
      <c r="B18" s="23" t="s">
        <v>101</v>
      </c>
      <c r="C18" s="173"/>
      <c r="D18" s="174"/>
      <c r="E18" s="173"/>
      <c r="F18" s="174"/>
      <c r="G18" s="174"/>
      <c r="H18" s="173"/>
      <c r="I18" s="174"/>
      <c r="J18" s="173"/>
      <c r="K18" s="99"/>
      <c r="L18" s="95"/>
      <c r="M18" s="96"/>
      <c r="N18" s="96"/>
    </row>
    <row r="19" spans="1:14" x14ac:dyDescent="0.25">
      <c r="A19" s="209"/>
      <c r="B19" s="23" t="s">
        <v>102</v>
      </c>
      <c r="C19" s="173"/>
      <c r="D19" s="174"/>
      <c r="E19" s="173"/>
      <c r="F19" s="174"/>
      <c r="G19" s="173">
        <v>300000</v>
      </c>
      <c r="H19" s="173"/>
      <c r="I19" s="173">
        <v>300000</v>
      </c>
      <c r="J19" s="173"/>
      <c r="K19" s="99"/>
      <c r="L19" s="95"/>
      <c r="M19" s="96"/>
      <c r="N19" s="96"/>
    </row>
    <row r="20" spans="1:14" x14ac:dyDescent="0.25">
      <c r="A20" s="209"/>
      <c r="B20" s="62" t="s">
        <v>103</v>
      </c>
      <c r="C20" s="173"/>
      <c r="D20" s="174"/>
      <c r="E20" s="173"/>
      <c r="F20" s="174"/>
      <c r="G20" s="174"/>
      <c r="H20" s="173"/>
      <c r="I20" s="174"/>
      <c r="J20" s="173"/>
      <c r="K20" s="99"/>
      <c r="L20" s="95"/>
      <c r="M20" s="96"/>
      <c r="N20" s="96"/>
    </row>
    <row r="21" spans="1:14" x14ac:dyDescent="0.25">
      <c r="A21" s="210"/>
      <c r="B21" s="107" t="s">
        <v>94</v>
      </c>
      <c r="C21" s="163">
        <f>SUM(C18:C20)</f>
        <v>0</v>
      </c>
      <c r="D21" s="163">
        <f t="shared" ref="D21" si="6">SUM(D18:D20)</f>
        <v>0</v>
      </c>
      <c r="E21" s="163">
        <f>SUM(E18:E20)</f>
        <v>0</v>
      </c>
      <c r="F21" s="163">
        <f t="shared" ref="F21:J21" si="7">SUM(F18:F20)</f>
        <v>0</v>
      </c>
      <c r="G21" s="163">
        <f t="shared" ref="G21:H21" si="8">SUM(G18:G20)</f>
        <v>300000</v>
      </c>
      <c r="H21" s="163">
        <f t="shared" si="8"/>
        <v>0</v>
      </c>
      <c r="I21" s="163">
        <f t="shared" si="7"/>
        <v>300000</v>
      </c>
      <c r="J21" s="163">
        <f t="shared" si="7"/>
        <v>0</v>
      </c>
      <c r="K21" s="99"/>
      <c r="L21" s="95"/>
      <c r="M21" s="96"/>
      <c r="N21" s="96"/>
    </row>
    <row r="22" spans="1:14" x14ac:dyDescent="0.25">
      <c r="A22" s="108">
        <v>4</v>
      </c>
      <c r="B22" s="22" t="s">
        <v>95</v>
      </c>
      <c r="C22" s="163">
        <v>27020000</v>
      </c>
      <c r="D22" s="172"/>
      <c r="E22" s="163">
        <v>28094000</v>
      </c>
      <c r="F22" s="172"/>
      <c r="G22" s="172"/>
      <c r="H22" s="163"/>
      <c r="I22" s="172"/>
      <c r="J22" s="163"/>
      <c r="K22" s="99"/>
      <c r="L22" s="95"/>
      <c r="M22" s="96"/>
      <c r="N22" s="96"/>
    </row>
    <row r="23" spans="1:14" x14ac:dyDescent="0.25">
      <c r="A23" s="108">
        <v>5</v>
      </c>
      <c r="B23" s="22" t="s">
        <v>76</v>
      </c>
      <c r="C23" s="163"/>
      <c r="D23" s="172"/>
      <c r="E23" s="163"/>
      <c r="F23" s="172"/>
      <c r="G23" s="172"/>
      <c r="H23" s="163"/>
      <c r="I23" s="172"/>
      <c r="J23" s="163"/>
      <c r="K23" s="99"/>
      <c r="L23" s="95"/>
      <c r="M23" s="96"/>
      <c r="N23" s="96"/>
    </row>
    <row r="24" spans="1:14" x14ac:dyDescent="0.25">
      <c r="A24" s="109">
        <v>6</v>
      </c>
      <c r="B24" s="22" t="s">
        <v>96</v>
      </c>
      <c r="C24" s="163"/>
      <c r="D24" s="172"/>
      <c r="E24" s="163"/>
      <c r="F24" s="172"/>
      <c r="G24" s="172"/>
      <c r="H24" s="163"/>
      <c r="I24" s="172"/>
      <c r="J24" s="163"/>
      <c r="K24" s="99"/>
      <c r="L24" s="95"/>
      <c r="M24" s="96"/>
      <c r="N24" s="96"/>
    </row>
    <row r="25" spans="1:14" x14ac:dyDescent="0.25">
      <c r="A25" s="109">
        <v>7</v>
      </c>
      <c r="B25" s="107" t="s">
        <v>97</v>
      </c>
      <c r="C25" s="163"/>
      <c r="D25" s="172"/>
      <c r="E25" s="163"/>
      <c r="F25" s="172"/>
      <c r="G25" s="172"/>
      <c r="H25" s="163"/>
      <c r="I25" s="172"/>
      <c r="J25" s="163"/>
      <c r="K25" s="99"/>
      <c r="L25" s="95"/>
      <c r="M25" s="96"/>
      <c r="N25" s="96"/>
    </row>
    <row r="26" spans="1:14" s="24" customFormat="1" x14ac:dyDescent="0.25">
      <c r="A26" s="108">
        <v>8</v>
      </c>
      <c r="B26" s="22" t="s">
        <v>41</v>
      </c>
      <c r="C26" s="163">
        <v>2500000</v>
      </c>
      <c r="D26" s="172"/>
      <c r="E26" s="163">
        <v>1180000</v>
      </c>
      <c r="F26" s="172"/>
      <c r="G26" s="163">
        <v>1150000</v>
      </c>
      <c r="H26" s="163"/>
      <c r="I26" s="163">
        <v>2000000</v>
      </c>
      <c r="J26" s="163"/>
      <c r="K26" s="57"/>
      <c r="L26" s="95"/>
      <c r="M26" s="96"/>
      <c r="N26" s="96"/>
    </row>
    <row r="27" spans="1:14" x14ac:dyDescent="0.25">
      <c r="A27" s="55"/>
      <c r="B27" s="22" t="s">
        <v>31</v>
      </c>
      <c r="C27" s="163">
        <f>SUM(C15,C17,C21,C22:C26)</f>
        <v>29520000</v>
      </c>
      <c r="D27" s="163">
        <f t="shared" ref="D27" si="9">SUM(D15,D17,D21,D22:D26)</f>
        <v>0</v>
      </c>
      <c r="E27" s="163">
        <f>SUM(E15,E17,E21,E22:E26)</f>
        <v>29274000</v>
      </c>
      <c r="F27" s="163">
        <f t="shared" ref="F27:J27" si="10">SUM(F15,F17,F21,F22:F26)</f>
        <v>0</v>
      </c>
      <c r="G27" s="163">
        <f t="shared" ref="G27:H27" si="11">SUM(G15,G17,G21,G22:G26)</f>
        <v>1450000</v>
      </c>
      <c r="H27" s="163">
        <f t="shared" si="11"/>
        <v>0</v>
      </c>
      <c r="I27" s="163">
        <f t="shared" si="10"/>
        <v>2300000</v>
      </c>
      <c r="J27" s="163">
        <f t="shared" si="10"/>
        <v>0</v>
      </c>
      <c r="K27" s="99"/>
      <c r="L27" s="95"/>
      <c r="M27" s="96"/>
      <c r="N27" s="96"/>
    </row>
    <row r="28" spans="1:14" x14ac:dyDescent="0.25">
      <c r="A28" s="55"/>
      <c r="B28" s="62" t="s">
        <v>77</v>
      </c>
      <c r="C28" s="173">
        <v>78343000</v>
      </c>
      <c r="D28" s="174"/>
      <c r="E28" s="173">
        <v>83735000</v>
      </c>
      <c r="F28" s="174"/>
      <c r="G28" s="173">
        <v>41016000</v>
      </c>
      <c r="H28" s="173"/>
      <c r="I28" s="173">
        <v>39326000</v>
      </c>
      <c r="J28" s="173"/>
      <c r="K28" s="99"/>
      <c r="L28" s="95"/>
      <c r="M28" s="96"/>
      <c r="N28" s="96"/>
    </row>
    <row r="29" spans="1:14" x14ac:dyDescent="0.25">
      <c r="A29" s="55"/>
      <c r="B29" s="62" t="s">
        <v>78</v>
      </c>
      <c r="C29" s="173">
        <v>550000</v>
      </c>
      <c r="D29" s="174"/>
      <c r="E29" s="173">
        <v>200000</v>
      </c>
      <c r="F29" s="174"/>
      <c r="G29" s="173">
        <v>1200000</v>
      </c>
      <c r="H29" s="173"/>
      <c r="I29" s="173">
        <v>100000</v>
      </c>
      <c r="J29" s="173"/>
      <c r="K29" s="99"/>
      <c r="L29" s="95"/>
      <c r="M29" s="96"/>
      <c r="N29" s="96"/>
    </row>
    <row r="30" spans="1:14" x14ac:dyDescent="0.25">
      <c r="A30" s="55"/>
      <c r="B30" s="22" t="s">
        <v>70</v>
      </c>
      <c r="C30" s="163">
        <f>SUM(C27:C29)</f>
        <v>108413000</v>
      </c>
      <c r="D30" s="163">
        <f>SUM(D27:D29)</f>
        <v>0</v>
      </c>
      <c r="E30" s="163">
        <f>SUM(E27:E29)</f>
        <v>113209000</v>
      </c>
      <c r="F30" s="163">
        <f>SUM(F27:F29)</f>
        <v>0</v>
      </c>
      <c r="G30" s="163">
        <f t="shared" ref="G30:H30" si="12">SUM(G27:G29)</f>
        <v>43666000</v>
      </c>
      <c r="H30" s="163">
        <f t="shared" si="12"/>
        <v>0</v>
      </c>
      <c r="I30" s="163">
        <f t="shared" ref="I30:J30" si="13">SUM(I27:I29)</f>
        <v>41726000</v>
      </c>
      <c r="J30" s="163">
        <f t="shared" si="13"/>
        <v>0</v>
      </c>
      <c r="K30" s="99"/>
      <c r="L30" s="95"/>
      <c r="M30" s="96"/>
      <c r="N30" s="96"/>
    </row>
    <row r="31" spans="1:14" s="24" customFormat="1" x14ac:dyDescent="0.25">
      <c r="A31" s="57"/>
      <c r="B31" s="57"/>
      <c r="C31" s="92"/>
      <c r="D31" s="57"/>
      <c r="E31" s="57"/>
      <c r="F31" s="92"/>
      <c r="G31" s="57"/>
      <c r="H31" s="57"/>
      <c r="I31" s="92"/>
      <c r="J31" s="57"/>
      <c r="K31" s="57"/>
      <c r="L31" s="95"/>
      <c r="M31" s="96"/>
      <c r="N31" s="96"/>
    </row>
    <row r="32" spans="1:14" x14ac:dyDescent="0.25">
      <c r="A32" s="55"/>
      <c r="B32" s="55"/>
      <c r="C32" s="90"/>
      <c r="D32" s="97"/>
      <c r="E32" s="55"/>
      <c r="F32" s="90"/>
      <c r="G32" s="97"/>
      <c r="H32" s="55"/>
      <c r="I32" s="98"/>
      <c r="J32" s="99"/>
      <c r="K32" s="99"/>
      <c r="L32" s="95"/>
      <c r="M32" s="96"/>
      <c r="N32" s="96"/>
    </row>
    <row r="33" spans="1:15" x14ac:dyDescent="0.25">
      <c r="A33" s="55"/>
      <c r="B33" s="55"/>
      <c r="C33" s="90"/>
      <c r="D33" s="97"/>
      <c r="E33" s="55"/>
      <c r="F33" s="90"/>
      <c r="G33" s="97"/>
      <c r="H33" s="55"/>
      <c r="I33" s="98"/>
      <c r="J33" s="99"/>
      <c r="K33" s="99"/>
      <c r="L33" s="95"/>
      <c r="M33" s="96"/>
      <c r="N33" s="96"/>
    </row>
    <row r="34" spans="1:15" s="24" customFormat="1" x14ac:dyDescent="0.25">
      <c r="A34" s="57"/>
      <c r="B34" s="57"/>
      <c r="C34" s="92"/>
      <c r="D34" s="57"/>
      <c r="E34" s="57"/>
      <c r="F34" s="92"/>
      <c r="G34" s="57"/>
      <c r="H34" s="57"/>
      <c r="I34" s="92"/>
      <c r="J34" s="57"/>
      <c r="K34" s="57"/>
      <c r="L34" s="95"/>
      <c r="M34" s="96"/>
      <c r="N34" s="96"/>
    </row>
    <row r="35" spans="1:15" x14ac:dyDescent="0.25">
      <c r="A35" s="55"/>
      <c r="B35" s="55"/>
      <c r="C35" s="90"/>
      <c r="D35" s="97"/>
      <c r="E35" s="55"/>
      <c r="F35" s="90"/>
      <c r="G35" s="97"/>
      <c r="H35" s="55"/>
      <c r="I35" s="98"/>
      <c r="J35" s="99"/>
      <c r="K35" s="99"/>
      <c r="L35" s="95"/>
      <c r="M35" s="96"/>
      <c r="N35" s="96"/>
    </row>
    <row r="36" spans="1:15" s="24" customFormat="1" x14ac:dyDescent="0.25">
      <c r="A36" s="57"/>
      <c r="B36" s="57"/>
      <c r="C36" s="92"/>
      <c r="D36" s="57"/>
      <c r="E36" s="57"/>
      <c r="F36" s="92"/>
      <c r="G36" s="57"/>
      <c r="H36" s="57"/>
      <c r="I36" s="92"/>
      <c r="J36" s="57"/>
      <c r="K36" s="57"/>
      <c r="L36" s="95"/>
      <c r="M36" s="96"/>
      <c r="N36" s="96"/>
    </row>
    <row r="37" spans="1:15" x14ac:dyDescent="0.25">
      <c r="A37" s="55"/>
      <c r="B37" s="55"/>
      <c r="C37" s="90"/>
      <c r="D37" s="97"/>
      <c r="E37" s="55"/>
      <c r="F37" s="90"/>
      <c r="G37" s="97"/>
      <c r="H37" s="55"/>
      <c r="I37" s="98"/>
      <c r="J37" s="99"/>
      <c r="K37" s="99"/>
      <c r="L37" s="95"/>
      <c r="M37" s="96"/>
      <c r="N37" s="96"/>
    </row>
    <row r="38" spans="1:15" x14ac:dyDescent="0.25">
      <c r="A38" s="55"/>
      <c r="B38" s="55"/>
      <c r="C38" s="90"/>
      <c r="D38" s="97"/>
      <c r="E38" s="55"/>
      <c r="F38" s="90"/>
      <c r="G38" s="97"/>
      <c r="H38" s="55"/>
      <c r="I38" s="98"/>
      <c r="J38" s="99"/>
      <c r="K38" s="99"/>
      <c r="L38" s="95"/>
      <c r="M38" s="96"/>
      <c r="N38" s="96"/>
    </row>
    <row r="39" spans="1:15" x14ac:dyDescent="0.25">
      <c r="A39" s="55"/>
      <c r="B39" s="55"/>
      <c r="C39" s="90"/>
      <c r="D39" s="97"/>
      <c r="E39" s="55"/>
      <c r="F39" s="90"/>
      <c r="G39" s="97"/>
      <c r="H39" s="55"/>
      <c r="I39" s="98"/>
      <c r="J39" s="99"/>
      <c r="K39" s="99"/>
      <c r="L39" s="95"/>
      <c r="M39" s="96"/>
      <c r="N39" s="96"/>
    </row>
    <row r="40" spans="1:15" x14ac:dyDescent="0.25">
      <c r="A40" s="55"/>
      <c r="B40" s="57"/>
      <c r="C40" s="92"/>
      <c r="D40" s="57"/>
      <c r="E40" s="57"/>
      <c r="F40" s="92"/>
      <c r="G40" s="57"/>
      <c r="H40" s="57"/>
      <c r="I40" s="92"/>
      <c r="J40" s="57"/>
      <c r="K40" s="57"/>
      <c r="L40" s="95"/>
      <c r="M40" s="96"/>
      <c r="N40" s="96"/>
    </row>
    <row r="41" spans="1:15" x14ac:dyDescent="0.25">
      <c r="A41" s="55"/>
      <c r="B41" s="57"/>
      <c r="C41" s="92"/>
      <c r="D41" s="57"/>
      <c r="E41" s="57"/>
      <c r="F41" s="92"/>
      <c r="G41" s="57"/>
      <c r="H41" s="57"/>
      <c r="I41" s="92"/>
      <c r="J41" s="57"/>
      <c r="K41" s="57"/>
      <c r="L41" s="95"/>
      <c r="M41" s="96"/>
      <c r="N41" s="96"/>
    </row>
    <row r="42" spans="1:15" s="61" customFormat="1" ht="15.6" x14ac:dyDescent="0.3">
      <c r="A42" s="200" t="s">
        <v>190</v>
      </c>
      <c r="B42" s="200"/>
      <c r="C42" s="200"/>
      <c r="D42" s="200"/>
      <c r="E42" s="200"/>
      <c r="F42" s="200"/>
      <c r="G42" s="200"/>
      <c r="H42" s="200"/>
      <c r="I42" s="200"/>
      <c r="J42" s="200"/>
      <c r="K42" s="87"/>
      <c r="L42" s="87"/>
      <c r="M42" s="87"/>
      <c r="N42" s="87"/>
      <c r="O42" s="87"/>
    </row>
    <row r="43" spans="1:15" s="61" customFormat="1" x14ac:dyDescent="0.25">
      <c r="A43" s="97"/>
      <c r="B43" s="100"/>
      <c r="C43" s="90"/>
      <c r="D43" s="97"/>
      <c r="E43" s="97"/>
      <c r="F43" s="90"/>
      <c r="G43" s="97"/>
      <c r="H43" s="97"/>
      <c r="I43" s="101"/>
      <c r="J43" s="13"/>
      <c r="K43" s="102"/>
      <c r="L43" s="95"/>
      <c r="M43" s="96"/>
      <c r="N43" s="96"/>
    </row>
    <row r="44" spans="1:15" x14ac:dyDescent="0.25">
      <c r="A44" s="55"/>
      <c r="B44" s="57"/>
      <c r="C44" s="92"/>
      <c r="D44" s="57"/>
      <c r="E44" s="57"/>
      <c r="F44" s="92"/>
      <c r="G44" s="57"/>
      <c r="H44" s="57"/>
      <c r="I44" s="13"/>
      <c r="J44" s="13"/>
      <c r="K44" s="57"/>
      <c r="L44" s="95"/>
      <c r="M44" s="96"/>
      <c r="N44" s="96"/>
    </row>
    <row r="45" spans="1:15" x14ac:dyDescent="0.25">
      <c r="B45" s="205" t="s">
        <v>0</v>
      </c>
      <c r="C45" s="204" t="s">
        <v>54</v>
      </c>
      <c r="D45" s="204"/>
      <c r="E45" s="204"/>
      <c r="F45" s="204"/>
      <c r="G45" s="211" t="s">
        <v>3</v>
      </c>
      <c r="H45" s="212"/>
      <c r="I45" s="212"/>
      <c r="J45" s="213"/>
    </row>
    <row r="46" spans="1:15" x14ac:dyDescent="0.25">
      <c r="B46" s="206"/>
      <c r="C46" s="214">
        <v>2016</v>
      </c>
      <c r="D46" s="214"/>
      <c r="E46" s="214">
        <v>2017</v>
      </c>
      <c r="F46" s="214"/>
      <c r="G46" s="204">
        <v>2016</v>
      </c>
      <c r="H46" s="204"/>
      <c r="I46" s="204">
        <v>2017</v>
      </c>
      <c r="J46" s="204"/>
    </row>
    <row r="47" spans="1:15" x14ac:dyDescent="0.25">
      <c r="B47" s="207"/>
      <c r="C47" s="128" t="s">
        <v>105</v>
      </c>
      <c r="D47" s="128" t="s">
        <v>106</v>
      </c>
      <c r="E47" s="106" t="s">
        <v>105</v>
      </c>
      <c r="F47" s="106" t="s">
        <v>106</v>
      </c>
      <c r="G47" s="110" t="s">
        <v>105</v>
      </c>
      <c r="H47" s="110" t="s">
        <v>106</v>
      </c>
      <c r="I47" s="106" t="s">
        <v>105</v>
      </c>
      <c r="J47" s="106" t="s">
        <v>106</v>
      </c>
    </row>
    <row r="48" spans="1:15" x14ac:dyDescent="0.25">
      <c r="A48" s="208">
        <v>1</v>
      </c>
      <c r="B48" s="23" t="s">
        <v>110</v>
      </c>
      <c r="C48" s="175">
        <v>60895000</v>
      </c>
      <c r="D48" s="170"/>
      <c r="E48" s="175">
        <v>63605664</v>
      </c>
      <c r="F48" s="170"/>
      <c r="G48" s="176">
        <f t="shared" ref="G48:H48" si="14">SUM(C8,G8,C48)</f>
        <v>60895000</v>
      </c>
      <c r="H48" s="176">
        <f t="shared" si="14"/>
        <v>0</v>
      </c>
      <c r="I48" s="176">
        <f t="shared" ref="I48:I66" si="15">SUM(E8,I8,E48)</f>
        <v>63605664</v>
      </c>
      <c r="J48" s="176">
        <f t="shared" ref="J48:J66" si="16">SUM(F8,J8,F48)</f>
        <v>0</v>
      </c>
    </row>
    <row r="49" spans="1:10" x14ac:dyDescent="0.25">
      <c r="A49" s="209"/>
      <c r="B49" s="23" t="s">
        <v>108</v>
      </c>
      <c r="C49" s="177">
        <v>49842000</v>
      </c>
      <c r="D49" s="170"/>
      <c r="E49" s="177">
        <v>48172454</v>
      </c>
      <c r="F49" s="170"/>
      <c r="G49" s="176">
        <f t="shared" ref="G49:G54" si="17">SUM(C9,G9,C49)</f>
        <v>49842000</v>
      </c>
      <c r="H49" s="176">
        <f t="shared" ref="H49:H54" si="18">SUM(D9,H9,D49)</f>
        <v>0</v>
      </c>
      <c r="I49" s="176">
        <f t="shared" si="15"/>
        <v>48172454</v>
      </c>
      <c r="J49" s="176">
        <f t="shared" si="16"/>
        <v>0</v>
      </c>
    </row>
    <row r="50" spans="1:10" x14ac:dyDescent="0.25">
      <c r="A50" s="209"/>
      <c r="B50" s="62" t="s">
        <v>107</v>
      </c>
      <c r="C50" s="173">
        <v>25508000</v>
      </c>
      <c r="D50" s="172"/>
      <c r="E50" s="173">
        <v>26734838</v>
      </c>
      <c r="F50" s="172"/>
      <c r="G50" s="176">
        <f t="shared" si="17"/>
        <v>25508000</v>
      </c>
      <c r="H50" s="176">
        <f t="shared" si="18"/>
        <v>0</v>
      </c>
      <c r="I50" s="176">
        <f t="shared" si="15"/>
        <v>26734838</v>
      </c>
      <c r="J50" s="176">
        <f t="shared" si="16"/>
        <v>0</v>
      </c>
    </row>
    <row r="51" spans="1:10" x14ac:dyDescent="0.25">
      <c r="A51" s="209"/>
      <c r="B51" s="62" t="s">
        <v>109</v>
      </c>
      <c r="C51" s="173">
        <v>3059000</v>
      </c>
      <c r="D51" s="172"/>
      <c r="E51" s="173">
        <v>3051780</v>
      </c>
      <c r="F51" s="172"/>
      <c r="G51" s="176">
        <f t="shared" si="17"/>
        <v>3059000</v>
      </c>
      <c r="H51" s="176">
        <f t="shared" si="18"/>
        <v>0</v>
      </c>
      <c r="I51" s="176">
        <f t="shared" si="15"/>
        <v>3051780</v>
      </c>
      <c r="J51" s="176">
        <f t="shared" si="16"/>
        <v>0</v>
      </c>
    </row>
    <row r="52" spans="1:10" x14ac:dyDescent="0.25">
      <c r="A52" s="209"/>
      <c r="B52" s="62" t="s">
        <v>98</v>
      </c>
      <c r="C52" s="115"/>
      <c r="D52" s="174"/>
      <c r="E52" s="115"/>
      <c r="F52" s="174"/>
      <c r="G52" s="176">
        <f t="shared" si="17"/>
        <v>0</v>
      </c>
      <c r="H52" s="176">
        <f t="shared" si="18"/>
        <v>0</v>
      </c>
      <c r="I52" s="176">
        <f t="shared" si="15"/>
        <v>0</v>
      </c>
      <c r="J52" s="176">
        <f t="shared" si="16"/>
        <v>0</v>
      </c>
    </row>
    <row r="53" spans="1:10" x14ac:dyDescent="0.25">
      <c r="A53" s="209"/>
      <c r="B53" s="62" t="s">
        <v>99</v>
      </c>
      <c r="C53" s="115"/>
      <c r="D53" s="174"/>
      <c r="E53" s="115"/>
      <c r="F53" s="174"/>
      <c r="G53" s="176">
        <f t="shared" si="17"/>
        <v>0</v>
      </c>
      <c r="H53" s="176">
        <f t="shared" si="18"/>
        <v>0</v>
      </c>
      <c r="I53" s="176">
        <f t="shared" si="15"/>
        <v>0</v>
      </c>
      <c r="J53" s="176">
        <f t="shared" si="16"/>
        <v>0</v>
      </c>
    </row>
    <row r="54" spans="1:10" x14ac:dyDescent="0.25">
      <c r="A54" s="209"/>
      <c r="B54" s="62" t="s">
        <v>111</v>
      </c>
      <c r="C54" s="115">
        <v>14876000</v>
      </c>
      <c r="D54" s="174"/>
      <c r="E54" s="115">
        <v>9438000</v>
      </c>
      <c r="F54" s="174"/>
      <c r="G54" s="176">
        <f t="shared" si="17"/>
        <v>14876000</v>
      </c>
      <c r="H54" s="176">
        <f t="shared" si="18"/>
        <v>0</v>
      </c>
      <c r="I54" s="176">
        <f t="shared" si="15"/>
        <v>9438000</v>
      </c>
      <c r="J54" s="176">
        <f t="shared" si="16"/>
        <v>0</v>
      </c>
    </row>
    <row r="55" spans="1:10" x14ac:dyDescent="0.25">
      <c r="A55" s="210"/>
      <c r="B55" s="22" t="s">
        <v>112</v>
      </c>
      <c r="C55" s="163">
        <f>SUM(C48:C54)</f>
        <v>154180000</v>
      </c>
      <c r="D55" s="163">
        <f>SUM(D48:D54)</f>
        <v>0</v>
      </c>
      <c r="E55" s="163">
        <f>SUM(E48:E54)</f>
        <v>151002736</v>
      </c>
      <c r="F55" s="163">
        <f>SUM(F48:F54)</f>
        <v>0</v>
      </c>
      <c r="G55" s="178">
        <f t="shared" ref="G55:G66" si="19">SUM(C15,G15,C55)</f>
        <v>154180000</v>
      </c>
      <c r="H55" s="178">
        <f t="shared" ref="H55:H66" si="20">SUM(D15,H15,D55)</f>
        <v>0</v>
      </c>
      <c r="I55" s="176">
        <f>SUM(E15,I15,E55)</f>
        <v>151002736</v>
      </c>
      <c r="J55" s="176">
        <f t="shared" si="16"/>
        <v>0</v>
      </c>
    </row>
    <row r="56" spans="1:10" x14ac:dyDescent="0.25">
      <c r="A56" s="208">
        <v>2</v>
      </c>
      <c r="B56" s="62" t="s">
        <v>100</v>
      </c>
      <c r="C56" s="115">
        <v>10000000</v>
      </c>
      <c r="D56" s="174"/>
      <c r="E56" s="115">
        <v>40000000</v>
      </c>
      <c r="F56" s="174"/>
      <c r="G56" s="178">
        <f t="shared" si="19"/>
        <v>10000000</v>
      </c>
      <c r="H56" s="178">
        <f t="shared" si="20"/>
        <v>0</v>
      </c>
      <c r="I56" s="176">
        <f t="shared" si="15"/>
        <v>40000000</v>
      </c>
      <c r="J56" s="176">
        <f t="shared" si="16"/>
        <v>0</v>
      </c>
    </row>
    <row r="57" spans="1:10" x14ac:dyDescent="0.25">
      <c r="A57" s="210"/>
      <c r="B57" s="22" t="s">
        <v>93</v>
      </c>
      <c r="C57" s="163">
        <f>SUM(C56)</f>
        <v>10000000</v>
      </c>
      <c r="D57" s="163">
        <f>SUM(D56)</f>
        <v>0</v>
      </c>
      <c r="E57" s="163">
        <f>SUM(E56)</f>
        <v>40000000</v>
      </c>
      <c r="F57" s="163">
        <f>SUM(F56)</f>
        <v>0</v>
      </c>
      <c r="G57" s="178">
        <f t="shared" si="19"/>
        <v>10000000</v>
      </c>
      <c r="H57" s="178">
        <f t="shared" si="20"/>
        <v>0</v>
      </c>
      <c r="I57" s="176">
        <f t="shared" si="15"/>
        <v>40000000</v>
      </c>
      <c r="J57" s="176">
        <f t="shared" si="16"/>
        <v>0</v>
      </c>
    </row>
    <row r="58" spans="1:10" x14ac:dyDescent="0.25">
      <c r="A58" s="208">
        <v>3</v>
      </c>
      <c r="B58" s="23" t="s">
        <v>101</v>
      </c>
      <c r="C58" s="115">
        <v>6500000</v>
      </c>
      <c r="D58" s="174"/>
      <c r="E58" s="115">
        <v>7500000</v>
      </c>
      <c r="F58" s="174"/>
      <c r="G58" s="178">
        <f t="shared" si="19"/>
        <v>6500000</v>
      </c>
      <c r="H58" s="178">
        <f t="shared" si="20"/>
        <v>0</v>
      </c>
      <c r="I58" s="176">
        <f t="shared" si="15"/>
        <v>7500000</v>
      </c>
      <c r="J58" s="176">
        <f t="shared" si="16"/>
        <v>0</v>
      </c>
    </row>
    <row r="59" spans="1:10" x14ac:dyDescent="0.25">
      <c r="A59" s="209"/>
      <c r="B59" s="23" t="s">
        <v>102</v>
      </c>
      <c r="C59" s="115"/>
      <c r="D59" s="174"/>
      <c r="E59" s="115"/>
      <c r="F59" s="174"/>
      <c r="G59" s="178">
        <f t="shared" si="19"/>
        <v>300000</v>
      </c>
      <c r="H59" s="178">
        <f t="shared" si="20"/>
        <v>0</v>
      </c>
      <c r="I59" s="176">
        <f t="shared" si="15"/>
        <v>300000</v>
      </c>
      <c r="J59" s="176">
        <f t="shared" si="16"/>
        <v>0</v>
      </c>
    </row>
    <row r="60" spans="1:10" x14ac:dyDescent="0.25">
      <c r="A60" s="209"/>
      <c r="B60" s="62" t="s">
        <v>103</v>
      </c>
      <c r="C60" s="115">
        <v>49900000</v>
      </c>
      <c r="D60" s="174"/>
      <c r="E60" s="115">
        <v>52499264</v>
      </c>
      <c r="F60" s="174"/>
      <c r="G60" s="178">
        <f t="shared" si="19"/>
        <v>49900000</v>
      </c>
      <c r="H60" s="178">
        <f t="shared" si="20"/>
        <v>0</v>
      </c>
      <c r="I60" s="176">
        <f t="shared" si="15"/>
        <v>52499264</v>
      </c>
      <c r="J60" s="176">
        <f t="shared" si="16"/>
        <v>0</v>
      </c>
    </row>
    <row r="61" spans="1:10" x14ac:dyDescent="0.25">
      <c r="A61" s="210"/>
      <c r="B61" s="107" t="s">
        <v>94</v>
      </c>
      <c r="C61" s="163">
        <f>SUM(C58:C60)</f>
        <v>56400000</v>
      </c>
      <c r="D61" s="163">
        <f>SUM(D58:D60)</f>
        <v>0</v>
      </c>
      <c r="E61" s="163">
        <f>SUM(E58:E60)</f>
        <v>59999264</v>
      </c>
      <c r="F61" s="163">
        <f>SUM(F58:F60)</f>
        <v>0</v>
      </c>
      <c r="G61" s="178">
        <f t="shared" si="19"/>
        <v>56700000</v>
      </c>
      <c r="H61" s="178">
        <f t="shared" si="20"/>
        <v>0</v>
      </c>
      <c r="I61" s="176">
        <f t="shared" si="15"/>
        <v>60299264</v>
      </c>
      <c r="J61" s="176">
        <f t="shared" si="16"/>
        <v>0</v>
      </c>
    </row>
    <row r="62" spans="1:10" x14ac:dyDescent="0.25">
      <c r="A62" s="108">
        <v>4</v>
      </c>
      <c r="B62" s="22" t="s">
        <v>95</v>
      </c>
      <c r="C62" s="163">
        <v>19728000</v>
      </c>
      <c r="D62" s="163">
        <v>800000</v>
      </c>
      <c r="E62" s="163">
        <v>18484000</v>
      </c>
      <c r="F62" s="163">
        <v>700000</v>
      </c>
      <c r="G62" s="178">
        <f t="shared" si="19"/>
        <v>46748000</v>
      </c>
      <c r="H62" s="178">
        <f t="shared" si="20"/>
        <v>800000</v>
      </c>
      <c r="I62" s="176">
        <f t="shared" si="15"/>
        <v>46578000</v>
      </c>
      <c r="J62" s="176">
        <f t="shared" si="16"/>
        <v>700000</v>
      </c>
    </row>
    <row r="63" spans="1:10" x14ac:dyDescent="0.25">
      <c r="A63" s="108">
        <v>5</v>
      </c>
      <c r="B63" s="22" t="s">
        <v>76</v>
      </c>
      <c r="C63" s="163">
        <v>150000</v>
      </c>
      <c r="D63" s="174"/>
      <c r="E63" s="163"/>
      <c r="F63" s="174"/>
      <c r="G63" s="178">
        <f t="shared" si="19"/>
        <v>150000</v>
      </c>
      <c r="H63" s="178">
        <f t="shared" si="20"/>
        <v>0</v>
      </c>
      <c r="I63" s="176">
        <f t="shared" si="15"/>
        <v>0</v>
      </c>
      <c r="J63" s="176">
        <f t="shared" si="16"/>
        <v>0</v>
      </c>
    </row>
    <row r="64" spans="1:10" x14ac:dyDescent="0.25">
      <c r="A64" s="109">
        <v>6</v>
      </c>
      <c r="B64" s="22" t="s">
        <v>96</v>
      </c>
      <c r="C64" s="115"/>
      <c r="D64" s="174"/>
      <c r="E64" s="115"/>
      <c r="F64" s="174"/>
      <c r="G64" s="178">
        <f t="shared" si="19"/>
        <v>0</v>
      </c>
      <c r="H64" s="178">
        <f t="shared" si="20"/>
        <v>0</v>
      </c>
      <c r="I64" s="176">
        <f t="shared" si="15"/>
        <v>0</v>
      </c>
      <c r="J64" s="176">
        <f t="shared" si="16"/>
        <v>0</v>
      </c>
    </row>
    <row r="65" spans="1:10" x14ac:dyDescent="0.25">
      <c r="A65" s="109">
        <v>7</v>
      </c>
      <c r="B65" s="107" t="s">
        <v>97</v>
      </c>
      <c r="C65" s="115">
        <v>7822000</v>
      </c>
      <c r="D65" s="174"/>
      <c r="E65" s="115"/>
      <c r="F65" s="174"/>
      <c r="G65" s="178">
        <f t="shared" si="19"/>
        <v>7822000</v>
      </c>
      <c r="H65" s="178">
        <f t="shared" si="20"/>
        <v>0</v>
      </c>
      <c r="I65" s="176">
        <f t="shared" si="15"/>
        <v>0</v>
      </c>
      <c r="J65" s="176">
        <f t="shared" si="16"/>
        <v>0</v>
      </c>
    </row>
    <row r="66" spans="1:10" x14ac:dyDescent="0.25">
      <c r="A66" s="108">
        <v>8</v>
      </c>
      <c r="B66" s="22" t="s">
        <v>41</v>
      </c>
      <c r="C66" s="163">
        <v>41100000</v>
      </c>
      <c r="D66" s="172"/>
      <c r="E66" s="163">
        <v>41655000</v>
      </c>
      <c r="F66" s="172"/>
      <c r="G66" s="178">
        <f t="shared" si="19"/>
        <v>44750000</v>
      </c>
      <c r="H66" s="178">
        <f t="shared" si="20"/>
        <v>0</v>
      </c>
      <c r="I66" s="176">
        <f t="shared" si="15"/>
        <v>44835000</v>
      </c>
      <c r="J66" s="176">
        <f t="shared" si="16"/>
        <v>0</v>
      </c>
    </row>
    <row r="67" spans="1:10" x14ac:dyDescent="0.25">
      <c r="B67" s="22" t="s">
        <v>31</v>
      </c>
      <c r="C67" s="163">
        <f>SUM(C55,C57,C61,C62:C66)</f>
        <v>289380000</v>
      </c>
      <c r="D67" s="163">
        <f t="shared" ref="D67" si="21">SUM(D55,D57,D61,D62:D66)</f>
        <v>800000</v>
      </c>
      <c r="E67" s="178">
        <f>SUM(E55,E57,E61,E62:E66)</f>
        <v>311141000</v>
      </c>
      <c r="F67" s="178">
        <f t="shared" ref="F67:J67" si="22">SUM(F55,F57,F61,F62:F66)</f>
        <v>700000</v>
      </c>
      <c r="G67" s="178">
        <f t="shared" si="22"/>
        <v>320350000</v>
      </c>
      <c r="H67" s="178">
        <f t="shared" si="22"/>
        <v>800000</v>
      </c>
      <c r="I67" s="163">
        <f>SUM(I55,I57,I61,I62:I66)</f>
        <v>342715000</v>
      </c>
      <c r="J67" s="163">
        <f t="shared" si="22"/>
        <v>700000</v>
      </c>
    </row>
    <row r="68" spans="1:10" x14ac:dyDescent="0.25">
      <c r="B68" s="62" t="s">
        <v>77</v>
      </c>
      <c r="C68" s="163"/>
      <c r="D68" s="172"/>
      <c r="E68" s="115"/>
      <c r="F68" s="174"/>
      <c r="G68" s="178">
        <f>SUM(C28,G28)</f>
        <v>119359000</v>
      </c>
      <c r="H68" s="179"/>
      <c r="I68" s="163">
        <f>SUM(E28,I28,E68)</f>
        <v>123061000</v>
      </c>
      <c r="J68" s="163">
        <f>SUM(F28,J28,F68)</f>
        <v>0</v>
      </c>
    </row>
    <row r="69" spans="1:10" x14ac:dyDescent="0.25">
      <c r="B69" s="62" t="s">
        <v>78</v>
      </c>
      <c r="C69" s="163"/>
      <c r="D69" s="172"/>
      <c r="E69" s="115"/>
      <c r="F69" s="174"/>
      <c r="G69" s="178">
        <f>SUM(C29,G29)</f>
        <v>1750000</v>
      </c>
      <c r="H69" s="179"/>
      <c r="I69" s="163">
        <f>SUM(E29,I29,E69)</f>
        <v>300000</v>
      </c>
      <c r="J69" s="163">
        <f>SUM(F29,J29,F69)</f>
        <v>0</v>
      </c>
    </row>
    <row r="70" spans="1:10" x14ac:dyDescent="0.25">
      <c r="B70" s="22" t="s">
        <v>70</v>
      </c>
      <c r="C70" s="163">
        <f t="shared" ref="C70:D70" si="23">SUM(C67:C69)</f>
        <v>289380000</v>
      </c>
      <c r="D70" s="163">
        <f t="shared" si="23"/>
        <v>800000</v>
      </c>
      <c r="E70" s="178">
        <f t="shared" ref="E70:F70" si="24">SUM(E67:E69)</f>
        <v>311141000</v>
      </c>
      <c r="F70" s="178">
        <f t="shared" si="24"/>
        <v>700000</v>
      </c>
      <c r="G70" s="178">
        <f>SUM(G67:G69)</f>
        <v>441459000</v>
      </c>
      <c r="H70" s="178">
        <f>SUM(H67:H69)</f>
        <v>800000</v>
      </c>
      <c r="I70" s="163">
        <f>SUM(I67:I69)</f>
        <v>466076000</v>
      </c>
      <c r="J70" s="163">
        <f>SUM(J67:J69)</f>
        <v>700000</v>
      </c>
    </row>
  </sheetData>
  <mergeCells count="22">
    <mergeCell ref="A58:A61"/>
    <mergeCell ref="C6:D6"/>
    <mergeCell ref="E6:F6"/>
    <mergeCell ref="A8:A15"/>
    <mergeCell ref="A16:A17"/>
    <mergeCell ref="A18:A21"/>
    <mergeCell ref="B45:B47"/>
    <mergeCell ref="C45:F45"/>
    <mergeCell ref="C46:D46"/>
    <mergeCell ref="E46:F46"/>
    <mergeCell ref="A2:J2"/>
    <mergeCell ref="G5:J5"/>
    <mergeCell ref="B5:B7"/>
    <mergeCell ref="A48:A55"/>
    <mergeCell ref="A56:A57"/>
    <mergeCell ref="G46:H46"/>
    <mergeCell ref="I46:J46"/>
    <mergeCell ref="G45:J45"/>
    <mergeCell ref="A42:J42"/>
    <mergeCell ref="C5:F5"/>
    <mergeCell ref="G6:H6"/>
    <mergeCell ref="I6:J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O3" sqref="O3"/>
    </sheetView>
  </sheetViews>
  <sheetFormatPr defaultRowHeight="13.2" x14ac:dyDescent="0.25"/>
  <cols>
    <col min="1" max="1" width="3.88671875" customWidth="1"/>
    <col min="2" max="2" width="12.6640625" customWidth="1"/>
    <col min="3" max="3" width="9.44140625" customWidth="1"/>
    <col min="4" max="4" width="7.5546875" customWidth="1"/>
    <col min="5" max="5" width="9" customWidth="1"/>
    <col min="6" max="6" width="7.5546875" customWidth="1"/>
    <col min="7" max="7" width="8" customWidth="1"/>
    <col min="8" max="8" width="7.109375" customWidth="1"/>
    <col min="9" max="9" width="8.6640625" customWidth="1"/>
    <col min="10" max="10" width="7.5546875" customWidth="1"/>
    <col min="11" max="11" width="8" customWidth="1"/>
    <col min="12" max="12" width="6.6640625" customWidth="1"/>
    <col min="13" max="14" width="7.5546875" customWidth="1"/>
    <col min="15" max="15" width="8" customWidth="1"/>
    <col min="16" max="16" width="7.5546875" customWidth="1"/>
    <col min="17" max="17" width="8.44140625" customWidth="1"/>
    <col min="18" max="18" width="7.5546875" customWidth="1"/>
  </cols>
  <sheetData>
    <row r="1" spans="1:19" x14ac:dyDescent="0.25">
      <c r="O1" s="13" t="s">
        <v>61</v>
      </c>
    </row>
    <row r="2" spans="1:19" ht="24.75" customHeight="1" x14ac:dyDescent="0.25">
      <c r="A2" s="215" t="s">
        <v>191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14"/>
      <c r="Q2" s="14"/>
      <c r="R2" s="14"/>
      <c r="S2" s="14"/>
    </row>
    <row r="3" spans="1:19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t="s">
        <v>203</v>
      </c>
      <c r="P3" s="14"/>
      <c r="Q3" s="14"/>
      <c r="R3" s="14"/>
      <c r="S3" s="14"/>
    </row>
    <row r="4" spans="1:19" x14ac:dyDescent="0.25">
      <c r="A4" s="216" t="s">
        <v>4</v>
      </c>
      <c r="B4" s="217" t="s">
        <v>0</v>
      </c>
      <c r="C4" s="223" t="s">
        <v>3</v>
      </c>
      <c r="D4" s="224"/>
      <c r="E4" s="224"/>
      <c r="F4" s="225"/>
      <c r="G4" s="229" t="s">
        <v>1</v>
      </c>
      <c r="H4" s="230"/>
      <c r="I4" s="230"/>
      <c r="J4" s="231"/>
      <c r="K4" s="229" t="s">
        <v>2</v>
      </c>
      <c r="L4" s="230"/>
      <c r="M4" s="230"/>
      <c r="N4" s="231"/>
      <c r="O4" s="235" t="s">
        <v>54</v>
      </c>
      <c r="P4" s="230"/>
      <c r="Q4" s="230"/>
      <c r="R4" s="231"/>
      <c r="S4" s="14"/>
    </row>
    <row r="5" spans="1:19" x14ac:dyDescent="0.25">
      <c r="A5" s="216"/>
      <c r="B5" s="217"/>
      <c r="C5" s="226"/>
      <c r="D5" s="227"/>
      <c r="E5" s="227"/>
      <c r="F5" s="228"/>
      <c r="G5" s="232"/>
      <c r="H5" s="233"/>
      <c r="I5" s="233"/>
      <c r="J5" s="234"/>
      <c r="K5" s="232"/>
      <c r="L5" s="233"/>
      <c r="M5" s="233"/>
      <c r="N5" s="234"/>
      <c r="O5" s="233"/>
      <c r="P5" s="233"/>
      <c r="Q5" s="233"/>
      <c r="R5" s="234"/>
      <c r="S5" s="14"/>
    </row>
    <row r="6" spans="1:19" x14ac:dyDescent="0.25">
      <c r="A6" s="216"/>
      <c r="B6" s="217"/>
      <c r="C6" s="218">
        <v>2016</v>
      </c>
      <c r="D6" s="219"/>
      <c r="E6" s="220">
        <v>2017</v>
      </c>
      <c r="F6" s="221"/>
      <c r="G6" s="220">
        <v>2016</v>
      </c>
      <c r="H6" s="221"/>
      <c r="I6" s="220">
        <v>2017</v>
      </c>
      <c r="J6" s="221"/>
      <c r="K6" s="220">
        <v>2016</v>
      </c>
      <c r="L6" s="221"/>
      <c r="M6" s="220">
        <v>2017</v>
      </c>
      <c r="N6" s="221"/>
      <c r="O6" s="220">
        <v>2016</v>
      </c>
      <c r="P6" s="222"/>
      <c r="Q6" s="220">
        <v>2017</v>
      </c>
      <c r="R6" s="222"/>
      <c r="S6" s="14"/>
    </row>
    <row r="7" spans="1:19" ht="39.75" customHeight="1" x14ac:dyDescent="0.25">
      <c r="A7" s="75"/>
      <c r="B7" s="76"/>
      <c r="C7" s="88" t="s">
        <v>73</v>
      </c>
      <c r="D7" s="89" t="s">
        <v>74</v>
      </c>
      <c r="E7" s="77" t="s">
        <v>73</v>
      </c>
      <c r="F7" s="78" t="s">
        <v>74</v>
      </c>
      <c r="G7" s="77" t="s">
        <v>73</v>
      </c>
      <c r="H7" s="78" t="s">
        <v>74</v>
      </c>
      <c r="I7" s="77" t="s">
        <v>73</v>
      </c>
      <c r="J7" s="78" t="s">
        <v>74</v>
      </c>
      <c r="K7" s="77" t="s">
        <v>73</v>
      </c>
      <c r="L7" s="78" t="s">
        <v>74</v>
      </c>
      <c r="M7" s="77" t="s">
        <v>73</v>
      </c>
      <c r="N7" s="78" t="s">
        <v>74</v>
      </c>
      <c r="O7" s="77" t="s">
        <v>73</v>
      </c>
      <c r="P7" s="78" t="s">
        <v>74</v>
      </c>
      <c r="Q7" s="77" t="s">
        <v>73</v>
      </c>
      <c r="R7" s="78" t="s">
        <v>74</v>
      </c>
      <c r="S7" s="14"/>
    </row>
    <row r="8" spans="1:19" ht="21" x14ac:dyDescent="0.25">
      <c r="A8" s="79">
        <v>1</v>
      </c>
      <c r="B8" s="80" t="s">
        <v>5</v>
      </c>
      <c r="C8" s="144">
        <f t="shared" ref="C8:C19" si="0">SUM(G8,K8,O8)</f>
        <v>117481000</v>
      </c>
      <c r="D8" s="144">
        <f>SUM(H8,L8,P8)</f>
        <v>0</v>
      </c>
      <c r="E8" s="145">
        <f>SUM(I8,M8,Q8)</f>
        <v>126048000</v>
      </c>
      <c r="F8" s="145">
        <f>SUM(J8,N8,R8)</f>
        <v>0</v>
      </c>
      <c r="G8" s="145">
        <v>55901000</v>
      </c>
      <c r="H8" s="145"/>
      <c r="I8" s="145">
        <v>62566000</v>
      </c>
      <c r="J8" s="145"/>
      <c r="K8" s="145">
        <v>23108000</v>
      </c>
      <c r="L8" s="145"/>
      <c r="M8" s="145">
        <v>25918000</v>
      </c>
      <c r="N8" s="145"/>
      <c r="O8" s="145">
        <v>38472000</v>
      </c>
      <c r="P8" s="145"/>
      <c r="Q8" s="145">
        <v>37564000</v>
      </c>
      <c r="R8" s="145"/>
      <c r="S8" s="14"/>
    </row>
    <row r="9" spans="1:19" ht="21" x14ac:dyDescent="0.25">
      <c r="A9" s="79">
        <v>2</v>
      </c>
      <c r="B9" s="80" t="s">
        <v>6</v>
      </c>
      <c r="C9" s="144">
        <f t="shared" si="0"/>
        <v>31299000</v>
      </c>
      <c r="D9" s="144">
        <f t="shared" ref="D9:E19" si="1">SUM(H9,L9,P9)</f>
        <v>0</v>
      </c>
      <c r="E9" s="145">
        <f t="shared" ref="E9:E16" si="2">SUM(I9,M9,Q9)</f>
        <v>27984000</v>
      </c>
      <c r="F9" s="145">
        <f t="shared" ref="F9:F16" si="3">SUM(J9,N9,R9)</f>
        <v>0</v>
      </c>
      <c r="G9" s="145">
        <v>15299000</v>
      </c>
      <c r="H9" s="145"/>
      <c r="I9" s="145">
        <v>14225000</v>
      </c>
      <c r="J9" s="145"/>
      <c r="K9" s="145">
        <v>6728000</v>
      </c>
      <c r="L9" s="145"/>
      <c r="M9" s="145">
        <v>5627000</v>
      </c>
      <c r="N9" s="145"/>
      <c r="O9" s="145">
        <v>9272000</v>
      </c>
      <c r="P9" s="145"/>
      <c r="Q9" s="145">
        <v>8132000</v>
      </c>
      <c r="R9" s="145"/>
      <c r="S9" s="14"/>
    </row>
    <row r="10" spans="1:19" x14ac:dyDescent="0.25">
      <c r="A10" s="79">
        <v>3</v>
      </c>
      <c r="B10" s="80" t="s">
        <v>7</v>
      </c>
      <c r="C10" s="144">
        <f t="shared" si="0"/>
        <v>91752000</v>
      </c>
      <c r="D10" s="144">
        <f t="shared" si="1"/>
        <v>1012000</v>
      </c>
      <c r="E10" s="145">
        <f>SUM(I10,M10,Q10)</f>
        <v>84433973</v>
      </c>
      <c r="F10" s="145">
        <f t="shared" si="3"/>
        <v>880000</v>
      </c>
      <c r="G10" s="145">
        <v>36663000</v>
      </c>
      <c r="H10" s="145"/>
      <c r="I10" s="145">
        <v>36218000</v>
      </c>
      <c r="J10" s="145"/>
      <c r="K10" s="145">
        <v>12330000</v>
      </c>
      <c r="L10" s="145"/>
      <c r="M10" s="145">
        <v>10081000</v>
      </c>
      <c r="N10" s="145"/>
      <c r="O10" s="145">
        <v>42759000</v>
      </c>
      <c r="P10" s="145">
        <v>1012000</v>
      </c>
      <c r="Q10" s="145">
        <v>38134973</v>
      </c>
      <c r="R10" s="145">
        <v>880000</v>
      </c>
      <c r="S10" s="14"/>
    </row>
    <row r="11" spans="1:19" ht="21" x14ac:dyDescent="0.25">
      <c r="A11" s="79">
        <v>4</v>
      </c>
      <c r="B11" s="80" t="s">
        <v>89</v>
      </c>
      <c r="C11" s="144">
        <f t="shared" si="0"/>
        <v>7153000</v>
      </c>
      <c r="D11" s="144">
        <f t="shared" si="1"/>
        <v>3530000</v>
      </c>
      <c r="E11" s="145">
        <f t="shared" si="2"/>
        <v>14634000</v>
      </c>
      <c r="F11" s="145">
        <f t="shared" si="3"/>
        <v>1350000</v>
      </c>
      <c r="G11" s="145"/>
      <c r="H11" s="145"/>
      <c r="I11" s="145"/>
      <c r="J11" s="145"/>
      <c r="K11" s="145"/>
      <c r="L11" s="145"/>
      <c r="M11" s="145"/>
      <c r="N11" s="145"/>
      <c r="O11" s="145">
        <v>7153000</v>
      </c>
      <c r="P11" s="145">
        <v>3530000</v>
      </c>
      <c r="Q11" s="145">
        <v>14634000</v>
      </c>
      <c r="R11" s="145">
        <v>1350000</v>
      </c>
      <c r="S11" s="14"/>
    </row>
    <row r="12" spans="1:19" ht="21" x14ac:dyDescent="0.25">
      <c r="A12" s="81">
        <v>5</v>
      </c>
      <c r="B12" s="80" t="s">
        <v>90</v>
      </c>
      <c r="C12" s="144">
        <f t="shared" si="0"/>
        <v>18946000</v>
      </c>
      <c r="D12" s="144">
        <f t="shared" si="1"/>
        <v>0</v>
      </c>
      <c r="E12" s="145">
        <f t="shared" si="2"/>
        <v>17808000</v>
      </c>
      <c r="F12" s="145">
        <f t="shared" si="3"/>
        <v>0</v>
      </c>
      <c r="G12" s="145"/>
      <c r="H12" s="145"/>
      <c r="I12" s="145"/>
      <c r="J12" s="145"/>
      <c r="K12" s="145">
        <v>300000</v>
      </c>
      <c r="L12" s="145"/>
      <c r="M12" s="145"/>
      <c r="N12" s="145"/>
      <c r="O12" s="145">
        <v>18646000</v>
      </c>
      <c r="P12" s="145"/>
      <c r="Q12" s="145">
        <v>17808000</v>
      </c>
      <c r="R12" s="145"/>
      <c r="S12" s="14"/>
    </row>
    <row r="13" spans="1:19" x14ac:dyDescent="0.25">
      <c r="A13" s="81">
        <v>6</v>
      </c>
      <c r="B13" s="80" t="s">
        <v>9</v>
      </c>
      <c r="C13" s="144">
        <f t="shared" si="0"/>
        <v>36427000</v>
      </c>
      <c r="D13" s="144">
        <f t="shared" si="1"/>
        <v>0</v>
      </c>
      <c r="E13" s="145">
        <f t="shared" si="2"/>
        <v>64882180</v>
      </c>
      <c r="F13" s="145">
        <f t="shared" si="3"/>
        <v>0</v>
      </c>
      <c r="G13" s="145"/>
      <c r="H13" s="145"/>
      <c r="I13" s="145"/>
      <c r="J13" s="145"/>
      <c r="K13" s="145">
        <v>1000000</v>
      </c>
      <c r="L13" s="145"/>
      <c r="M13" s="145"/>
      <c r="N13" s="145"/>
      <c r="O13" s="145">
        <v>35427000</v>
      </c>
      <c r="P13" s="145"/>
      <c r="Q13" s="145">
        <v>64882180</v>
      </c>
      <c r="R13" s="145"/>
      <c r="S13" s="14"/>
    </row>
    <row r="14" spans="1:19" x14ac:dyDescent="0.25">
      <c r="A14" s="79">
        <v>7</v>
      </c>
      <c r="B14" s="80" t="s">
        <v>8</v>
      </c>
      <c r="C14" s="144">
        <f t="shared" si="0"/>
        <v>10200000</v>
      </c>
      <c r="D14" s="144">
        <f t="shared" si="1"/>
        <v>0</v>
      </c>
      <c r="E14" s="145">
        <f t="shared" si="2"/>
        <v>0</v>
      </c>
      <c r="F14" s="145">
        <f t="shared" si="3"/>
        <v>0</v>
      </c>
      <c r="G14" s="145"/>
      <c r="H14" s="145"/>
      <c r="I14" s="145"/>
      <c r="J14" s="145"/>
      <c r="K14" s="145"/>
      <c r="L14" s="145"/>
      <c r="M14" s="145"/>
      <c r="N14" s="145"/>
      <c r="O14" s="145">
        <v>10200000</v>
      </c>
      <c r="P14" s="145"/>
      <c r="Q14" s="145"/>
      <c r="R14" s="145"/>
      <c r="S14" s="14"/>
    </row>
    <row r="15" spans="1:19" x14ac:dyDescent="0.25">
      <c r="A15" s="79">
        <v>8</v>
      </c>
      <c r="B15" s="80" t="s">
        <v>91</v>
      </c>
      <c r="C15" s="144">
        <f t="shared" si="0"/>
        <v>3350000</v>
      </c>
      <c r="D15" s="144">
        <f t="shared" si="1"/>
        <v>0</v>
      </c>
      <c r="E15" s="145">
        <f t="shared" si="2"/>
        <v>400000</v>
      </c>
      <c r="F15" s="145">
        <f t="shared" si="3"/>
        <v>0</v>
      </c>
      <c r="G15" s="145">
        <v>550000</v>
      </c>
      <c r="H15" s="145"/>
      <c r="I15" s="145">
        <v>200000</v>
      </c>
      <c r="J15" s="145"/>
      <c r="K15" s="145">
        <v>200000</v>
      </c>
      <c r="L15" s="145"/>
      <c r="M15" s="145">
        <v>100000</v>
      </c>
      <c r="N15" s="145"/>
      <c r="O15" s="145">
        <v>2600000</v>
      </c>
      <c r="P15" s="145"/>
      <c r="Q15" s="145">
        <v>100000</v>
      </c>
      <c r="R15" s="145"/>
      <c r="S15" s="14"/>
    </row>
    <row r="16" spans="1:19" x14ac:dyDescent="0.25">
      <c r="A16" s="81">
        <v>9</v>
      </c>
      <c r="B16" s="80" t="s">
        <v>92</v>
      </c>
      <c r="C16" s="144">
        <f t="shared" si="0"/>
        <v>0</v>
      </c>
      <c r="D16" s="144">
        <f t="shared" si="1"/>
        <v>0</v>
      </c>
      <c r="E16" s="145">
        <f t="shared" si="2"/>
        <v>4994847</v>
      </c>
      <c r="F16" s="145">
        <f t="shared" si="3"/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>
        <v>4994847</v>
      </c>
      <c r="R16" s="145"/>
      <c r="S16" s="14"/>
    </row>
    <row r="17" spans="1:19" s="4" customFormat="1" ht="21" x14ac:dyDescent="0.25">
      <c r="A17" s="82"/>
      <c r="B17" s="78" t="s">
        <v>10</v>
      </c>
      <c r="C17" s="146">
        <f t="shared" si="0"/>
        <v>316608000</v>
      </c>
      <c r="D17" s="146">
        <f t="shared" si="1"/>
        <v>4542000</v>
      </c>
      <c r="E17" s="146">
        <f t="shared" si="1"/>
        <v>341185000</v>
      </c>
      <c r="F17" s="147">
        <f>SUM(J17,N17,R17)</f>
        <v>2230000</v>
      </c>
      <c r="G17" s="147">
        <f t="shared" ref="G17:H17" si="4">SUM(G8:G16)</f>
        <v>108413000</v>
      </c>
      <c r="H17" s="147">
        <f t="shared" si="4"/>
        <v>0</v>
      </c>
      <c r="I17" s="147">
        <f t="shared" ref="I17:R17" si="5">SUM(I8:I16)</f>
        <v>113209000</v>
      </c>
      <c r="J17" s="147">
        <f t="shared" si="5"/>
        <v>0</v>
      </c>
      <c r="K17" s="147">
        <f t="shared" ref="K17:L17" si="6">SUM(K8:K16)</f>
        <v>43666000</v>
      </c>
      <c r="L17" s="147">
        <f t="shared" si="6"/>
        <v>0</v>
      </c>
      <c r="M17" s="147">
        <f t="shared" si="5"/>
        <v>41726000</v>
      </c>
      <c r="N17" s="147">
        <f t="shared" si="5"/>
        <v>0</v>
      </c>
      <c r="O17" s="147">
        <f t="shared" ref="O17:P17" si="7">SUM(O8:O16)</f>
        <v>164529000</v>
      </c>
      <c r="P17" s="147">
        <f t="shared" si="7"/>
        <v>4542000</v>
      </c>
      <c r="Q17" s="147">
        <f t="shared" si="5"/>
        <v>186250000</v>
      </c>
      <c r="R17" s="147">
        <f t="shared" si="5"/>
        <v>2230000</v>
      </c>
      <c r="S17" s="83"/>
    </row>
    <row r="18" spans="1:19" s="4" customFormat="1" ht="25.5" customHeight="1" x14ac:dyDescent="0.25">
      <c r="A18" s="84"/>
      <c r="B18" s="80" t="s">
        <v>77</v>
      </c>
      <c r="C18" s="144">
        <f t="shared" si="0"/>
        <v>119359000</v>
      </c>
      <c r="D18" s="144">
        <f t="shared" si="1"/>
        <v>0</v>
      </c>
      <c r="E18" s="145">
        <f>SUM(I18,M18,Q18)</f>
        <v>123061000</v>
      </c>
      <c r="F18" s="145">
        <f>SUM(J18,N18,R18)</f>
        <v>0</v>
      </c>
      <c r="G18" s="147"/>
      <c r="H18" s="147"/>
      <c r="I18" s="147"/>
      <c r="J18" s="147"/>
      <c r="K18" s="147"/>
      <c r="L18" s="147"/>
      <c r="M18" s="147"/>
      <c r="N18" s="147"/>
      <c r="O18" s="147">
        <v>119359000</v>
      </c>
      <c r="P18" s="147"/>
      <c r="Q18" s="147">
        <v>123061000</v>
      </c>
      <c r="R18" s="147"/>
      <c r="S18" s="83"/>
    </row>
    <row r="19" spans="1:19" ht="25.5" customHeight="1" x14ac:dyDescent="0.25">
      <c r="A19" s="14"/>
      <c r="B19" s="85" t="s">
        <v>78</v>
      </c>
      <c r="C19" s="144">
        <f t="shared" si="0"/>
        <v>1750000</v>
      </c>
      <c r="D19" s="144">
        <f t="shared" si="1"/>
        <v>0</v>
      </c>
      <c r="E19" s="145">
        <f>SUM(I19,M19,Q19)</f>
        <v>300000</v>
      </c>
      <c r="F19" s="145">
        <f>SUM(J19,N19,R19)</f>
        <v>0</v>
      </c>
      <c r="G19" s="145"/>
      <c r="H19" s="145"/>
      <c r="I19" s="145"/>
      <c r="J19" s="145"/>
      <c r="K19" s="145"/>
      <c r="L19" s="145"/>
      <c r="M19" s="145"/>
      <c r="N19" s="145"/>
      <c r="O19" s="145">
        <v>1750000</v>
      </c>
      <c r="P19" s="145"/>
      <c r="Q19" s="145">
        <v>300000</v>
      </c>
      <c r="R19" s="145"/>
      <c r="S19" s="14"/>
    </row>
    <row r="20" spans="1:19" ht="25.5" customHeight="1" x14ac:dyDescent="0.25">
      <c r="A20" s="14"/>
      <c r="B20" s="86" t="s">
        <v>69</v>
      </c>
      <c r="C20" s="146">
        <f>SUM(C17:C19)</f>
        <v>437717000</v>
      </c>
      <c r="D20" s="146">
        <f>SUM(D17:D19)</f>
        <v>4542000</v>
      </c>
      <c r="E20" s="147">
        <f>SUM(E17:E19)</f>
        <v>464546000</v>
      </c>
      <c r="F20" s="147">
        <f>SUM(F17:F19)</f>
        <v>2230000</v>
      </c>
      <c r="G20" s="147">
        <f t="shared" ref="G20:H20" si="8">SUM(G17:G19)</f>
        <v>108413000</v>
      </c>
      <c r="H20" s="147">
        <f t="shared" si="8"/>
        <v>0</v>
      </c>
      <c r="I20" s="147">
        <f t="shared" ref="I20:N20" si="9">SUM(I17:I19)</f>
        <v>113209000</v>
      </c>
      <c r="J20" s="147">
        <f t="shared" si="9"/>
        <v>0</v>
      </c>
      <c r="K20" s="147">
        <f t="shared" ref="K20:L20" si="10">SUM(K17:K19)</f>
        <v>43666000</v>
      </c>
      <c r="L20" s="147">
        <f t="shared" si="10"/>
        <v>0</v>
      </c>
      <c r="M20" s="147">
        <f t="shared" si="9"/>
        <v>41726000</v>
      </c>
      <c r="N20" s="147">
        <f t="shared" si="9"/>
        <v>0</v>
      </c>
      <c r="O20" s="147">
        <f>SUM(O17:O19)</f>
        <v>285638000</v>
      </c>
      <c r="P20" s="147">
        <f>SUM(P17:P19)</f>
        <v>4542000</v>
      </c>
      <c r="Q20" s="147">
        <f>SUM(Q17:Q19)</f>
        <v>309611000</v>
      </c>
      <c r="R20" s="147">
        <f>SUM(R17:R19)</f>
        <v>2230000</v>
      </c>
      <c r="S20" s="14"/>
    </row>
    <row r="21" spans="1:19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mergeCells count="15">
    <mergeCell ref="Q6:R6"/>
    <mergeCell ref="O6:P6"/>
    <mergeCell ref="C4:F5"/>
    <mergeCell ref="E6:F6"/>
    <mergeCell ref="G4:J5"/>
    <mergeCell ref="K4:N5"/>
    <mergeCell ref="O4:R5"/>
    <mergeCell ref="A2:O2"/>
    <mergeCell ref="A4:A6"/>
    <mergeCell ref="B4:B6"/>
    <mergeCell ref="C6:D6"/>
    <mergeCell ref="G6:H6"/>
    <mergeCell ref="K6:L6"/>
    <mergeCell ref="I6:J6"/>
    <mergeCell ref="M6:N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3" sqref="C3"/>
    </sheetView>
  </sheetViews>
  <sheetFormatPr defaultRowHeight="13.2" x14ac:dyDescent="0.25"/>
  <cols>
    <col min="1" max="1" width="20.44140625" customWidth="1"/>
    <col min="2" max="2" width="34.88671875" customWidth="1"/>
    <col min="3" max="4" width="10.109375" bestFit="1" customWidth="1"/>
  </cols>
  <sheetData>
    <row r="1" spans="1:4" x14ac:dyDescent="0.25">
      <c r="B1" s="35"/>
      <c r="C1" s="14" t="s">
        <v>30</v>
      </c>
    </row>
    <row r="2" spans="1:4" ht="27" customHeight="1" x14ac:dyDescent="0.25">
      <c r="A2" s="239" t="s">
        <v>192</v>
      </c>
      <c r="B2" s="239"/>
      <c r="C2" s="239"/>
      <c r="D2" s="239"/>
    </row>
    <row r="3" spans="1:4" ht="27" customHeight="1" x14ac:dyDescent="0.25">
      <c r="A3" s="63"/>
      <c r="B3" s="63"/>
      <c r="C3" t="s">
        <v>203</v>
      </c>
      <c r="D3" s="63"/>
    </row>
    <row r="4" spans="1:4" ht="27" customHeight="1" x14ac:dyDescent="0.25">
      <c r="A4" s="63"/>
      <c r="B4" s="63"/>
      <c r="C4" s="63"/>
      <c r="D4" s="63"/>
    </row>
    <row r="5" spans="1:4" x14ac:dyDescent="0.25">
      <c r="B5" s="35"/>
      <c r="C5" s="36"/>
    </row>
    <row r="6" spans="1:4" x14ac:dyDescent="0.25">
      <c r="A6" s="236" t="s">
        <v>11</v>
      </c>
      <c r="B6" s="240"/>
      <c r="C6" s="242">
        <v>2016</v>
      </c>
      <c r="D6" s="242">
        <v>2017</v>
      </c>
    </row>
    <row r="7" spans="1:4" x14ac:dyDescent="0.25">
      <c r="A7" s="238"/>
      <c r="B7" s="241"/>
      <c r="C7" s="242"/>
      <c r="D7" s="242"/>
    </row>
    <row r="8" spans="1:4" x14ac:dyDescent="0.25">
      <c r="A8" s="7" t="s">
        <v>54</v>
      </c>
      <c r="B8" s="23" t="s">
        <v>163</v>
      </c>
      <c r="C8" s="115"/>
      <c r="D8" s="115"/>
    </row>
    <row r="9" spans="1:4" x14ac:dyDescent="0.25">
      <c r="A9" s="33"/>
      <c r="B9" s="23" t="s">
        <v>164</v>
      </c>
      <c r="C9" s="115">
        <v>200000</v>
      </c>
      <c r="D9" s="115"/>
    </row>
    <row r="10" spans="1:4" x14ac:dyDescent="0.25">
      <c r="A10" s="33"/>
      <c r="B10" s="23" t="s">
        <v>165</v>
      </c>
      <c r="C10" s="115"/>
      <c r="D10" s="115"/>
    </row>
    <row r="11" spans="1:4" x14ac:dyDescent="0.25">
      <c r="A11" s="33"/>
      <c r="B11" s="23" t="s">
        <v>186</v>
      </c>
      <c r="C11" s="115">
        <v>10000000</v>
      </c>
      <c r="D11" s="115">
        <v>0</v>
      </c>
    </row>
    <row r="12" spans="1:4" x14ac:dyDescent="0.25">
      <c r="A12" s="32"/>
      <c r="B12" s="37" t="s">
        <v>3</v>
      </c>
      <c r="C12" s="163">
        <f>SUM(C8:C11)</f>
        <v>10200000</v>
      </c>
      <c r="D12" s="163">
        <f>SUM(D8:D11)</f>
        <v>0</v>
      </c>
    </row>
    <row r="13" spans="1:4" x14ac:dyDescent="0.25">
      <c r="A13" s="53" t="s">
        <v>55</v>
      </c>
      <c r="B13" s="56"/>
      <c r="C13" s="164">
        <f>SUM(C12)</f>
        <v>10200000</v>
      </c>
      <c r="D13" s="164">
        <f>SUM(D12)</f>
        <v>0</v>
      </c>
    </row>
    <row r="14" spans="1:4" s="55" customFormat="1" x14ac:dyDescent="0.25">
      <c r="A14" s="53"/>
      <c r="B14" s="56"/>
      <c r="C14" s="57"/>
      <c r="D14" s="57"/>
    </row>
    <row r="15" spans="1:4" x14ac:dyDescent="0.25">
      <c r="A15" s="236" t="s">
        <v>12</v>
      </c>
      <c r="B15" s="237"/>
      <c r="C15" s="237"/>
      <c r="D15" s="237"/>
    </row>
    <row r="16" spans="1:4" x14ac:dyDescent="0.25">
      <c r="A16" s="238"/>
      <c r="B16" s="238"/>
      <c r="C16" s="238"/>
      <c r="D16" s="238"/>
    </row>
    <row r="17" spans="1:4" x14ac:dyDescent="0.25">
      <c r="A17" s="135" t="s">
        <v>2</v>
      </c>
      <c r="B17" s="133" t="s">
        <v>185</v>
      </c>
      <c r="C17" s="165">
        <v>1000000</v>
      </c>
      <c r="D17" s="165">
        <v>0</v>
      </c>
    </row>
    <row r="18" spans="1:4" x14ac:dyDescent="0.25">
      <c r="A18" s="136"/>
      <c r="B18" s="134" t="s">
        <v>3</v>
      </c>
      <c r="C18" s="166">
        <f>SUM(C17)</f>
        <v>1000000</v>
      </c>
      <c r="D18" s="166">
        <f>SUM(D17)</f>
        <v>0</v>
      </c>
    </row>
    <row r="19" spans="1:4" x14ac:dyDescent="0.25">
      <c r="A19" s="33" t="s">
        <v>54</v>
      </c>
      <c r="B19" s="38" t="s">
        <v>52</v>
      </c>
      <c r="C19" s="115">
        <v>22134000</v>
      </c>
      <c r="D19" s="115">
        <v>0</v>
      </c>
    </row>
    <row r="20" spans="1:4" x14ac:dyDescent="0.25">
      <c r="A20" s="33"/>
      <c r="B20" s="23" t="s">
        <v>121</v>
      </c>
      <c r="C20" s="115"/>
      <c r="D20" s="115">
        <v>40000000</v>
      </c>
    </row>
    <row r="21" spans="1:4" x14ac:dyDescent="0.25">
      <c r="A21" s="33"/>
      <c r="B21" s="38" t="s">
        <v>53</v>
      </c>
      <c r="C21" s="115">
        <v>11448000</v>
      </c>
      <c r="D21" s="115">
        <v>14533180</v>
      </c>
    </row>
    <row r="22" spans="1:4" x14ac:dyDescent="0.25">
      <c r="A22" s="33"/>
      <c r="B22" s="23" t="s">
        <v>199</v>
      </c>
      <c r="C22" s="115">
        <v>0</v>
      </c>
      <c r="D22" s="115">
        <v>503000</v>
      </c>
    </row>
    <row r="23" spans="1:4" x14ac:dyDescent="0.25">
      <c r="A23" s="33"/>
      <c r="B23" s="23" t="s">
        <v>200</v>
      </c>
      <c r="C23" s="115">
        <v>0</v>
      </c>
      <c r="D23" s="115">
        <v>8001000</v>
      </c>
    </row>
    <row r="24" spans="1:4" x14ac:dyDescent="0.25">
      <c r="A24" s="33"/>
      <c r="B24" s="23" t="s">
        <v>184</v>
      </c>
      <c r="C24" s="115">
        <v>1845000</v>
      </c>
      <c r="D24" s="115">
        <v>1845000</v>
      </c>
    </row>
    <row r="25" spans="1:4" x14ac:dyDescent="0.25">
      <c r="A25" s="32"/>
      <c r="B25" s="22" t="s">
        <v>3</v>
      </c>
      <c r="C25" s="163">
        <f>SUM(C19:C24)</f>
        <v>35427000</v>
      </c>
      <c r="D25" s="163">
        <f>SUM(D19:D24)</f>
        <v>64882180</v>
      </c>
    </row>
    <row r="26" spans="1:4" x14ac:dyDescent="0.25">
      <c r="A26" s="53" t="s">
        <v>56</v>
      </c>
      <c r="B26" s="54"/>
      <c r="C26" s="167">
        <f>SUM(C18+C25)</f>
        <v>36427000</v>
      </c>
      <c r="D26" s="167">
        <f>SUM(D18+D25)</f>
        <v>64882180</v>
      </c>
    </row>
    <row r="27" spans="1:4" x14ac:dyDescent="0.25">
      <c r="A27" s="53"/>
      <c r="B27" s="57"/>
      <c r="C27" s="57"/>
      <c r="D27" s="57"/>
    </row>
    <row r="28" spans="1:4" x14ac:dyDescent="0.25">
      <c r="A28" s="236" t="s">
        <v>13</v>
      </c>
      <c r="B28" s="237"/>
      <c r="C28" s="237"/>
      <c r="D28" s="237"/>
    </row>
    <row r="29" spans="1:4" x14ac:dyDescent="0.25">
      <c r="A29" s="238"/>
      <c r="B29" s="238"/>
      <c r="C29" s="238"/>
      <c r="D29" s="238"/>
    </row>
    <row r="30" spans="1:4" x14ac:dyDescent="0.25">
      <c r="A30" s="7" t="s">
        <v>1</v>
      </c>
      <c r="B30" s="130" t="s">
        <v>168</v>
      </c>
      <c r="C30" s="115">
        <v>100000</v>
      </c>
      <c r="D30" s="115">
        <v>100000</v>
      </c>
    </row>
    <row r="31" spans="1:4" x14ac:dyDescent="0.25">
      <c r="A31" s="39"/>
      <c r="B31" s="23" t="s">
        <v>187</v>
      </c>
      <c r="C31" s="115">
        <v>150000</v>
      </c>
      <c r="D31" s="115">
        <v>0</v>
      </c>
    </row>
    <row r="32" spans="1:4" x14ac:dyDescent="0.25">
      <c r="A32" s="39"/>
      <c r="B32" s="23" t="s">
        <v>167</v>
      </c>
      <c r="C32" s="115">
        <v>300000</v>
      </c>
      <c r="D32" s="115">
        <v>100000</v>
      </c>
    </row>
    <row r="33" spans="1:4" x14ac:dyDescent="0.25">
      <c r="A33" s="39"/>
      <c r="B33" s="37" t="s">
        <v>3</v>
      </c>
      <c r="C33" s="163">
        <f>SUM(C30:C32)</f>
        <v>550000</v>
      </c>
      <c r="D33" s="163">
        <f>SUM(D30:D32)</f>
        <v>200000</v>
      </c>
    </row>
    <row r="34" spans="1:4" x14ac:dyDescent="0.25">
      <c r="A34" s="7" t="s">
        <v>2</v>
      </c>
      <c r="B34" s="23" t="s">
        <v>169</v>
      </c>
      <c r="C34" s="115">
        <v>200000</v>
      </c>
      <c r="D34" s="115">
        <v>100000</v>
      </c>
    </row>
    <row r="35" spans="1:4" x14ac:dyDescent="0.25">
      <c r="A35" s="33"/>
      <c r="B35" s="37" t="s">
        <v>3</v>
      </c>
      <c r="C35" s="163">
        <f>SUM(C34:C34)</f>
        <v>200000</v>
      </c>
      <c r="D35" s="163">
        <f>SUM(D34:D34)</f>
        <v>100000</v>
      </c>
    </row>
    <row r="36" spans="1:4" x14ac:dyDescent="0.25">
      <c r="A36" s="7" t="s">
        <v>54</v>
      </c>
      <c r="B36" s="23" t="s">
        <v>166</v>
      </c>
      <c r="C36" s="115">
        <v>2000000</v>
      </c>
      <c r="D36" s="115">
        <v>0</v>
      </c>
    </row>
    <row r="37" spans="1:4" x14ac:dyDescent="0.25">
      <c r="A37" s="33"/>
      <c r="B37" s="23" t="s">
        <v>170</v>
      </c>
      <c r="C37" s="115">
        <v>200000</v>
      </c>
      <c r="D37" s="115">
        <v>100000</v>
      </c>
    </row>
    <row r="38" spans="1:4" x14ac:dyDescent="0.25">
      <c r="A38" s="33"/>
      <c r="B38" s="23" t="s">
        <v>171</v>
      </c>
      <c r="C38" s="115">
        <v>100000</v>
      </c>
      <c r="D38" s="115">
        <v>0</v>
      </c>
    </row>
    <row r="39" spans="1:4" x14ac:dyDescent="0.25">
      <c r="A39" s="33"/>
      <c r="B39" s="23" t="s">
        <v>172</v>
      </c>
      <c r="C39" s="115">
        <v>150000</v>
      </c>
      <c r="D39" s="115">
        <v>0</v>
      </c>
    </row>
    <row r="40" spans="1:4" x14ac:dyDescent="0.25">
      <c r="A40" s="33"/>
      <c r="B40" s="23" t="s">
        <v>173</v>
      </c>
      <c r="C40" s="115">
        <v>150000</v>
      </c>
      <c r="D40" s="115">
        <v>0</v>
      </c>
    </row>
    <row r="41" spans="1:4" x14ac:dyDescent="0.25">
      <c r="A41" s="34"/>
      <c r="B41" s="37" t="s">
        <v>3</v>
      </c>
      <c r="C41" s="163">
        <f>SUM(C36:C40)</f>
        <v>2600000</v>
      </c>
      <c r="D41" s="163">
        <f>SUM(D36:D40)</f>
        <v>100000</v>
      </c>
    </row>
    <row r="42" spans="1:4" x14ac:dyDescent="0.25">
      <c r="A42" s="53" t="s">
        <v>57</v>
      </c>
      <c r="B42" s="56"/>
      <c r="C42" s="164">
        <f>SUM(C41,C35,C33)</f>
        <v>3350000</v>
      </c>
      <c r="D42" s="164">
        <f>SUM(D41,D35,D33)</f>
        <v>400000</v>
      </c>
    </row>
    <row r="43" spans="1:4" x14ac:dyDescent="0.25">
      <c r="B43" s="35"/>
      <c r="C43" s="159"/>
      <c r="D43" s="159"/>
    </row>
    <row r="44" spans="1:4" x14ac:dyDescent="0.25">
      <c r="B44" s="10" t="s">
        <v>42</v>
      </c>
      <c r="C44" s="168">
        <f>SUM(C13,C26,C42)</f>
        <v>49977000</v>
      </c>
      <c r="D44" s="168">
        <f>SUM(D26,D42,D13)</f>
        <v>65282180</v>
      </c>
    </row>
  </sheetData>
  <mergeCells count="6">
    <mergeCell ref="A28:D29"/>
    <mergeCell ref="A2:D2"/>
    <mergeCell ref="A6:B7"/>
    <mergeCell ref="C6:C7"/>
    <mergeCell ref="D6:D7"/>
    <mergeCell ref="A15:D16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2" sqref="F2"/>
    </sheetView>
  </sheetViews>
  <sheetFormatPr defaultRowHeight="13.2" x14ac:dyDescent="0.25"/>
  <cols>
    <col min="2" max="2" width="14.6640625" customWidth="1"/>
    <col min="3" max="3" width="17.6640625" customWidth="1"/>
    <col min="4" max="5" width="15.5546875" customWidth="1"/>
    <col min="6" max="6" width="25.109375" customWidth="1"/>
  </cols>
  <sheetData>
    <row r="1" spans="1:7" x14ac:dyDescent="0.25">
      <c r="F1" s="13" t="s">
        <v>62</v>
      </c>
    </row>
    <row r="2" spans="1:7" x14ac:dyDescent="0.25">
      <c r="F2" t="s">
        <v>205</v>
      </c>
    </row>
    <row r="3" spans="1:7" ht="27.75" customHeight="1" x14ac:dyDescent="0.25">
      <c r="A3" s="243" t="s">
        <v>193</v>
      </c>
      <c r="B3" s="243"/>
      <c r="C3" s="243"/>
      <c r="D3" s="243"/>
      <c r="E3" s="243"/>
      <c r="F3" s="243"/>
      <c r="G3" s="243"/>
    </row>
    <row r="4" spans="1:7" x14ac:dyDescent="0.25">
      <c r="F4" s="14" t="s">
        <v>29</v>
      </c>
    </row>
    <row r="5" spans="1:7" ht="47.25" customHeight="1" x14ac:dyDescent="0.25">
      <c r="B5" s="8" t="s">
        <v>15</v>
      </c>
      <c r="C5" s="3" t="s">
        <v>16</v>
      </c>
      <c r="D5" s="3" t="s">
        <v>182</v>
      </c>
      <c r="E5" s="3" t="s">
        <v>194</v>
      </c>
      <c r="F5" s="3" t="s">
        <v>17</v>
      </c>
    </row>
    <row r="6" spans="1:7" ht="25.5" customHeight="1" x14ac:dyDescent="0.25">
      <c r="B6" s="1">
        <v>1</v>
      </c>
      <c r="C6" s="2" t="s">
        <v>18</v>
      </c>
      <c r="D6" s="2">
        <v>800000</v>
      </c>
      <c r="E6" s="2">
        <v>916000</v>
      </c>
      <c r="F6" s="2" t="s">
        <v>19</v>
      </c>
    </row>
    <row r="7" spans="1:7" x14ac:dyDescent="0.25">
      <c r="B7" s="1">
        <v>2</v>
      </c>
      <c r="C7" s="2" t="s">
        <v>20</v>
      </c>
      <c r="D7" s="2"/>
      <c r="E7" s="2"/>
      <c r="F7" s="2"/>
    </row>
    <row r="8" spans="1:7" ht="26.4" x14ac:dyDescent="0.25">
      <c r="B8" s="1">
        <v>3</v>
      </c>
      <c r="C8" s="2" t="s">
        <v>21</v>
      </c>
      <c r="D8" s="26"/>
      <c r="E8" s="2"/>
      <c r="F8" s="2"/>
    </row>
  </sheetData>
  <mergeCells count="1">
    <mergeCell ref="A3:G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B1" workbookViewId="0">
      <selection activeCell="C2" sqref="C2"/>
    </sheetView>
  </sheetViews>
  <sheetFormatPr defaultRowHeight="13.2" x14ac:dyDescent="0.25"/>
  <cols>
    <col min="1" max="1" width="25" customWidth="1"/>
    <col min="2" max="2" width="33.88671875" customWidth="1"/>
    <col min="3" max="4" width="13" customWidth="1"/>
  </cols>
  <sheetData>
    <row r="1" spans="1:7" ht="15.6" x14ac:dyDescent="0.3">
      <c r="B1" s="31" t="s">
        <v>33</v>
      </c>
      <c r="D1" s="13" t="s">
        <v>63</v>
      </c>
      <c r="E1" s="13"/>
      <c r="F1" s="13"/>
      <c r="G1" s="13"/>
    </row>
    <row r="2" spans="1:7" ht="15.6" x14ac:dyDescent="0.3">
      <c r="B2" s="31"/>
      <c r="C2" t="s">
        <v>204</v>
      </c>
      <c r="E2" s="13"/>
      <c r="F2" s="13"/>
      <c r="G2" s="13"/>
    </row>
    <row r="3" spans="1:7" ht="15.6" x14ac:dyDescent="0.3">
      <c r="B3" s="31"/>
      <c r="D3" s="13"/>
      <c r="E3" s="13"/>
      <c r="F3" s="13"/>
      <c r="G3" s="13"/>
    </row>
    <row r="5" spans="1:7" ht="15.6" x14ac:dyDescent="0.3">
      <c r="B5" s="9" t="s">
        <v>23</v>
      </c>
      <c r="C5" s="9"/>
      <c r="D5" s="58"/>
      <c r="E5" s="9"/>
      <c r="F5" s="9"/>
    </row>
    <row r="6" spans="1:7" ht="15.6" x14ac:dyDescent="0.3">
      <c r="B6" s="11"/>
      <c r="C6" s="12">
        <v>2016</v>
      </c>
      <c r="D6" s="12">
        <v>2017</v>
      </c>
      <c r="E6" s="11"/>
      <c r="F6" s="11"/>
    </row>
    <row r="7" spans="1:7" ht="15.6" x14ac:dyDescent="0.3">
      <c r="A7" s="41" t="s">
        <v>54</v>
      </c>
      <c r="B7" s="15" t="s">
        <v>40</v>
      </c>
      <c r="C7" s="150">
        <f>SUM(C8:C9)</f>
        <v>5308000</v>
      </c>
      <c r="D7" s="150">
        <f>SUM(D8:D9)</f>
        <v>0</v>
      </c>
      <c r="E7" s="11"/>
      <c r="F7" s="11"/>
    </row>
    <row r="8" spans="1:7" ht="15" x14ac:dyDescent="0.25">
      <c r="A8" s="42"/>
      <c r="B8" s="15" t="s">
        <v>48</v>
      </c>
      <c r="C8" s="151">
        <v>20000</v>
      </c>
      <c r="D8" s="151"/>
      <c r="E8" s="11"/>
      <c r="F8" s="11"/>
    </row>
    <row r="9" spans="1:7" ht="15" x14ac:dyDescent="0.25">
      <c r="A9" s="42"/>
      <c r="B9" s="15" t="s">
        <v>49</v>
      </c>
      <c r="C9" s="151">
        <v>5288000</v>
      </c>
      <c r="D9" s="151"/>
      <c r="E9" s="11"/>
      <c r="F9" s="11"/>
    </row>
    <row r="10" spans="1:7" ht="15.6" x14ac:dyDescent="0.3">
      <c r="A10" s="42"/>
      <c r="B10" s="15" t="s">
        <v>27</v>
      </c>
      <c r="C10" s="150">
        <f>SUM(C11:C12)</f>
        <v>747000</v>
      </c>
      <c r="D10" s="150">
        <f>SUM(D11:D12)</f>
        <v>1084000</v>
      </c>
      <c r="E10" s="11"/>
      <c r="F10" s="11"/>
    </row>
    <row r="11" spans="1:7" ht="15" x14ac:dyDescent="0.25">
      <c r="A11" s="42"/>
      <c r="B11" s="15" t="s">
        <v>50</v>
      </c>
      <c r="C11" s="151">
        <v>150000</v>
      </c>
      <c r="D11" s="151">
        <v>151000</v>
      </c>
      <c r="E11" s="11"/>
      <c r="F11" s="11"/>
    </row>
    <row r="12" spans="1:7" ht="15" x14ac:dyDescent="0.25">
      <c r="A12" s="42"/>
      <c r="B12" s="15" t="s">
        <v>37</v>
      </c>
      <c r="C12" s="151">
        <v>597000</v>
      </c>
      <c r="D12" s="151">
        <v>933000</v>
      </c>
      <c r="E12" s="11"/>
      <c r="F12" s="11"/>
    </row>
    <row r="13" spans="1:7" ht="15.6" x14ac:dyDescent="0.3">
      <c r="A13" s="43"/>
      <c r="B13" s="20" t="s">
        <v>3</v>
      </c>
      <c r="C13" s="152">
        <f>SUM(C7,C10)</f>
        <v>6055000</v>
      </c>
      <c r="D13" s="152">
        <f>SUM(D7,D10)</f>
        <v>1084000</v>
      </c>
      <c r="E13" s="11"/>
      <c r="F13" s="11"/>
    </row>
    <row r="14" spans="1:7" ht="15.6" x14ac:dyDescent="0.3">
      <c r="A14" s="31"/>
      <c r="B14" s="40"/>
      <c r="C14" s="153"/>
      <c r="D14" s="153"/>
      <c r="E14" s="11"/>
      <c r="F14" s="11"/>
    </row>
    <row r="15" spans="1:7" ht="15.6" x14ac:dyDescent="0.3">
      <c r="A15" s="41" t="s">
        <v>14</v>
      </c>
      <c r="B15" s="15" t="s">
        <v>51</v>
      </c>
      <c r="C15" s="151">
        <v>300000</v>
      </c>
      <c r="D15" s="151">
        <v>300000</v>
      </c>
      <c r="E15" s="11"/>
      <c r="F15" s="11"/>
    </row>
    <row r="16" spans="1:7" ht="15.6" x14ac:dyDescent="0.3">
      <c r="A16" s="43"/>
      <c r="B16" s="20" t="s">
        <v>3</v>
      </c>
      <c r="C16" s="152">
        <f>SUM(C15)</f>
        <v>300000</v>
      </c>
      <c r="D16" s="152">
        <f>SUM(D15)</f>
        <v>300000</v>
      </c>
      <c r="E16" s="11"/>
      <c r="F16" s="11"/>
    </row>
    <row r="17" spans="1:6" ht="15.6" x14ac:dyDescent="0.3">
      <c r="A17" s="31"/>
      <c r="B17" s="47"/>
      <c r="C17" s="154"/>
      <c r="D17" s="154"/>
      <c r="E17" s="11"/>
      <c r="F17" s="11"/>
    </row>
    <row r="18" spans="1:6" ht="15.6" x14ac:dyDescent="0.3">
      <c r="B18" s="27" t="s">
        <v>28</v>
      </c>
      <c r="C18" s="155">
        <f>SUM(C7,C10,C15)</f>
        <v>6355000</v>
      </c>
      <c r="D18" s="155">
        <f>SUM(D7,D10,D15)</f>
        <v>1384000</v>
      </c>
    </row>
    <row r="19" spans="1:6" ht="15.6" x14ac:dyDescent="0.3">
      <c r="B19" s="27"/>
      <c r="C19" s="28"/>
      <c r="D19" s="29"/>
    </row>
    <row r="20" spans="1:6" ht="15.6" x14ac:dyDescent="0.3">
      <c r="B20" s="27"/>
      <c r="C20" s="28"/>
      <c r="D20" s="29"/>
    </row>
    <row r="22" spans="1:6" ht="15.6" x14ac:dyDescent="0.3">
      <c r="B22" s="19" t="s">
        <v>38</v>
      </c>
      <c r="C22" s="19"/>
      <c r="D22" s="19"/>
      <c r="E22" s="19"/>
      <c r="F22" s="19"/>
    </row>
    <row r="23" spans="1:6" ht="15.6" x14ac:dyDescent="0.3">
      <c r="B23" s="19"/>
      <c r="C23" s="127">
        <v>2016</v>
      </c>
      <c r="D23" s="19">
        <v>2017</v>
      </c>
      <c r="E23" s="19"/>
      <c r="F23" s="19"/>
    </row>
    <row r="24" spans="1:6" ht="15.6" x14ac:dyDescent="0.3">
      <c r="A24" s="41" t="s">
        <v>54</v>
      </c>
      <c r="B24" s="15" t="s">
        <v>24</v>
      </c>
      <c r="C24" s="151">
        <v>40000</v>
      </c>
      <c r="D24" s="151">
        <v>40000</v>
      </c>
    </row>
    <row r="25" spans="1:6" ht="15" x14ac:dyDescent="0.25">
      <c r="A25" s="42"/>
      <c r="B25" s="15" t="s">
        <v>25</v>
      </c>
      <c r="C25" s="151">
        <v>30000</v>
      </c>
      <c r="D25" s="151">
        <v>30000</v>
      </c>
    </row>
    <row r="26" spans="1:6" ht="15" x14ac:dyDescent="0.25">
      <c r="A26" s="42"/>
      <c r="B26" s="15" t="s">
        <v>58</v>
      </c>
      <c r="C26" s="151">
        <v>10000</v>
      </c>
      <c r="D26" s="151">
        <v>10000</v>
      </c>
    </row>
    <row r="27" spans="1:6" ht="15" x14ac:dyDescent="0.25">
      <c r="A27" s="42"/>
      <c r="B27" s="15" t="s">
        <v>26</v>
      </c>
      <c r="C27" s="151">
        <v>300000</v>
      </c>
      <c r="D27" s="151">
        <v>300000</v>
      </c>
    </row>
    <row r="28" spans="1:6" ht="15" x14ac:dyDescent="0.25">
      <c r="A28" s="42"/>
      <c r="B28" s="60" t="s">
        <v>197</v>
      </c>
      <c r="C28" s="151">
        <v>0</v>
      </c>
      <c r="D28" s="151">
        <v>27000</v>
      </c>
    </row>
    <row r="29" spans="1:6" ht="15" x14ac:dyDescent="0.25">
      <c r="A29" s="42"/>
      <c r="B29" s="60" t="s">
        <v>174</v>
      </c>
      <c r="C29" s="151">
        <v>54000</v>
      </c>
      <c r="D29" s="151">
        <v>107000</v>
      </c>
    </row>
    <row r="30" spans="1:6" ht="15" x14ac:dyDescent="0.25">
      <c r="A30" s="42"/>
      <c r="B30" s="131" t="s">
        <v>175</v>
      </c>
      <c r="C30" s="151">
        <v>200000</v>
      </c>
      <c r="D30" s="151">
        <v>161000</v>
      </c>
    </row>
    <row r="31" spans="1:6" ht="15" x14ac:dyDescent="0.25">
      <c r="A31" s="42"/>
      <c r="B31" s="131" t="s">
        <v>176</v>
      </c>
      <c r="C31" s="151">
        <v>55000</v>
      </c>
      <c r="D31" s="151">
        <v>0</v>
      </c>
    </row>
    <row r="32" spans="1:6" ht="15" x14ac:dyDescent="0.25">
      <c r="A32" s="42"/>
      <c r="B32" s="131" t="s">
        <v>198</v>
      </c>
      <c r="C32" s="151">
        <v>0</v>
      </c>
      <c r="D32" s="151">
        <v>260000</v>
      </c>
    </row>
    <row r="33" spans="1:4" ht="15" x14ac:dyDescent="0.25">
      <c r="A33" s="42"/>
      <c r="B33" s="30" t="s">
        <v>79</v>
      </c>
      <c r="C33" s="151">
        <v>10080000</v>
      </c>
      <c r="D33" s="151">
        <v>13180000</v>
      </c>
    </row>
    <row r="34" spans="1:4" ht="15.6" x14ac:dyDescent="0.3">
      <c r="A34" s="46"/>
      <c r="B34" s="45" t="s">
        <v>3</v>
      </c>
      <c r="C34" s="150">
        <f>SUM(C24:C33)</f>
        <v>10769000</v>
      </c>
      <c r="D34" s="150">
        <f>SUM(D24:D33)</f>
        <v>14115000</v>
      </c>
    </row>
    <row r="35" spans="1:4" ht="15.6" x14ac:dyDescent="0.3">
      <c r="B35" s="44"/>
      <c r="C35" s="156"/>
      <c r="D35" s="156"/>
    </row>
    <row r="36" spans="1:4" ht="15.6" x14ac:dyDescent="0.3">
      <c r="B36" s="31" t="s">
        <v>39</v>
      </c>
      <c r="C36" s="157">
        <f>SUM(C24:C33)</f>
        <v>10769000</v>
      </c>
      <c r="D36" s="157">
        <f>SUM(D24:D33)</f>
        <v>14115000</v>
      </c>
    </row>
    <row r="37" spans="1:4" x14ac:dyDescent="0.25">
      <c r="C37" s="158"/>
      <c r="D37" s="159"/>
    </row>
    <row r="38" spans="1:4" x14ac:dyDescent="0.25">
      <c r="C38" s="158"/>
      <c r="D38" s="159"/>
    </row>
    <row r="39" spans="1:4" ht="15.6" x14ac:dyDescent="0.3">
      <c r="B39" s="31" t="s">
        <v>36</v>
      </c>
      <c r="C39" s="160">
        <f>SUM(C18,C36)</f>
        <v>17124000</v>
      </c>
      <c r="D39" s="157">
        <f>SUM(D18,D36)</f>
        <v>15499000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2" sqref="F2"/>
    </sheetView>
  </sheetViews>
  <sheetFormatPr defaultRowHeight="13.2" x14ac:dyDescent="0.25"/>
  <cols>
    <col min="2" max="2" width="31.44140625" customWidth="1"/>
    <col min="3" max="3" width="10.109375" customWidth="1"/>
    <col min="4" max="4" width="6.6640625" customWidth="1"/>
    <col min="5" max="5" width="11.6640625" customWidth="1"/>
    <col min="6" max="6" width="6.6640625" customWidth="1"/>
    <col min="7" max="7" width="10.5546875" customWidth="1"/>
  </cols>
  <sheetData>
    <row r="1" spans="1:8" x14ac:dyDescent="0.25">
      <c r="F1" s="13" t="s">
        <v>88</v>
      </c>
    </row>
    <row r="2" spans="1:8" x14ac:dyDescent="0.25">
      <c r="F2" t="s">
        <v>203</v>
      </c>
    </row>
    <row r="3" spans="1:8" ht="15.6" x14ac:dyDescent="0.3">
      <c r="A3" s="244" t="s">
        <v>87</v>
      </c>
      <c r="B3" s="244"/>
      <c r="C3" s="244"/>
      <c r="D3" s="244"/>
      <c r="E3" s="244"/>
      <c r="F3" s="244"/>
      <c r="G3" s="244"/>
    </row>
    <row r="5" spans="1:8" ht="28.5" customHeight="1" x14ac:dyDescent="0.3">
      <c r="A5" s="70" t="s">
        <v>1</v>
      </c>
      <c r="B5" s="70"/>
      <c r="C5" s="74">
        <v>2016</v>
      </c>
      <c r="D5" s="74"/>
      <c r="E5" s="74">
        <v>2017</v>
      </c>
      <c r="F5" s="74"/>
      <c r="G5" s="74"/>
      <c r="H5" s="73"/>
    </row>
    <row r="6" spans="1:8" ht="15.6" x14ac:dyDescent="0.3">
      <c r="A6" s="69"/>
      <c r="B6" s="69"/>
      <c r="C6" s="69"/>
      <c r="D6" s="69"/>
      <c r="E6" s="69"/>
      <c r="F6" s="69"/>
      <c r="G6" s="69"/>
    </row>
    <row r="7" spans="1:8" ht="15.6" x14ac:dyDescent="0.3">
      <c r="A7" s="69"/>
      <c r="B7" s="69" t="s">
        <v>177</v>
      </c>
      <c r="C7" s="71">
        <v>15</v>
      </c>
      <c r="D7" s="71"/>
      <c r="E7" s="71">
        <v>15</v>
      </c>
      <c r="F7" s="71"/>
      <c r="G7" s="71"/>
    </row>
    <row r="8" spans="1:8" ht="15.6" x14ac:dyDescent="0.3">
      <c r="A8" s="69"/>
      <c r="B8" s="69" t="s">
        <v>86</v>
      </c>
      <c r="C8" s="71">
        <v>5</v>
      </c>
      <c r="D8" s="71"/>
      <c r="E8" s="71">
        <v>5</v>
      </c>
      <c r="F8" s="71"/>
      <c r="G8" s="71"/>
    </row>
    <row r="9" spans="1:8" ht="15.6" x14ac:dyDescent="0.3">
      <c r="A9" s="69"/>
      <c r="B9" s="69"/>
      <c r="C9" s="72">
        <f>SUM(C7:C8)</f>
        <v>20</v>
      </c>
      <c r="D9" s="71"/>
      <c r="E9" s="72">
        <f>SUM(E7:E8)</f>
        <v>20</v>
      </c>
      <c r="F9" s="71"/>
      <c r="G9" s="71"/>
    </row>
    <row r="10" spans="1:8" ht="15.6" x14ac:dyDescent="0.3">
      <c r="A10" s="69"/>
      <c r="B10" s="69"/>
      <c r="C10" s="71"/>
      <c r="D10" s="71"/>
      <c r="E10" s="71"/>
      <c r="F10" s="71"/>
      <c r="G10" s="71"/>
    </row>
    <row r="11" spans="1:8" ht="15.6" x14ac:dyDescent="0.3">
      <c r="A11" s="69"/>
      <c r="B11" s="69"/>
      <c r="C11" s="71"/>
      <c r="D11" s="71"/>
      <c r="E11" s="71"/>
      <c r="F11" s="71"/>
      <c r="G11" s="71"/>
    </row>
    <row r="12" spans="1:8" ht="15.6" x14ac:dyDescent="0.3">
      <c r="A12" s="70" t="s">
        <v>54</v>
      </c>
      <c r="B12" s="69"/>
      <c r="C12" s="71"/>
      <c r="D12" s="71"/>
      <c r="E12" s="71"/>
      <c r="F12" s="71"/>
      <c r="G12" s="71"/>
    </row>
    <row r="13" spans="1:8" ht="15.6" x14ac:dyDescent="0.3">
      <c r="A13" s="69"/>
      <c r="B13" s="69"/>
      <c r="C13" s="71"/>
      <c r="D13" s="71"/>
      <c r="E13" s="71"/>
      <c r="F13" s="71"/>
      <c r="G13" s="71"/>
    </row>
    <row r="14" spans="1:8" ht="15.6" x14ac:dyDescent="0.3">
      <c r="A14" s="69"/>
      <c r="B14" s="69" t="s">
        <v>85</v>
      </c>
      <c r="C14" s="71">
        <v>1</v>
      </c>
      <c r="D14" s="71"/>
      <c r="E14" s="71">
        <v>1</v>
      </c>
      <c r="F14" s="71"/>
      <c r="G14" s="71"/>
    </row>
    <row r="15" spans="1:8" ht="15.6" x14ac:dyDescent="0.3">
      <c r="A15" s="69"/>
      <c r="B15" s="69" t="s">
        <v>84</v>
      </c>
      <c r="C15" s="71">
        <v>2</v>
      </c>
      <c r="D15" s="71"/>
      <c r="E15" s="71">
        <v>2</v>
      </c>
      <c r="F15" s="71"/>
      <c r="G15" s="71"/>
    </row>
    <row r="16" spans="1:8" ht="15.6" x14ac:dyDescent="0.3">
      <c r="A16" s="69"/>
      <c r="B16" s="69" t="s">
        <v>83</v>
      </c>
      <c r="C16" s="71">
        <v>2</v>
      </c>
      <c r="D16" s="71"/>
      <c r="E16" s="71">
        <v>2</v>
      </c>
      <c r="F16" s="71"/>
      <c r="G16" s="71"/>
    </row>
    <row r="17" spans="1:7" ht="15.6" x14ac:dyDescent="0.3">
      <c r="A17" s="69"/>
      <c r="B17" s="69" t="s">
        <v>82</v>
      </c>
      <c r="C17" s="71">
        <v>2</v>
      </c>
      <c r="D17" s="71"/>
      <c r="E17" s="71">
        <v>2</v>
      </c>
      <c r="F17" s="71"/>
      <c r="G17" s="71"/>
    </row>
    <row r="18" spans="1:7" ht="15.6" x14ac:dyDescent="0.3">
      <c r="A18" s="69"/>
      <c r="B18" s="69" t="s">
        <v>81</v>
      </c>
      <c r="C18" s="71">
        <v>1</v>
      </c>
      <c r="D18" s="71"/>
      <c r="E18" s="71">
        <v>1</v>
      </c>
      <c r="F18" s="71"/>
      <c r="G18" s="71"/>
    </row>
    <row r="19" spans="1:7" ht="15.6" x14ac:dyDescent="0.3">
      <c r="A19" s="69"/>
      <c r="B19" s="69" t="s">
        <v>178</v>
      </c>
      <c r="C19" s="71">
        <v>1</v>
      </c>
      <c r="D19" s="71"/>
      <c r="E19" s="71">
        <v>1</v>
      </c>
      <c r="F19" s="71"/>
      <c r="G19" s="71"/>
    </row>
    <row r="20" spans="1:7" ht="15.6" x14ac:dyDescent="0.3">
      <c r="A20" s="69"/>
      <c r="B20" s="69" t="s">
        <v>80</v>
      </c>
      <c r="C20" s="71">
        <v>12</v>
      </c>
      <c r="D20" s="71"/>
      <c r="E20" s="149">
        <v>6</v>
      </c>
      <c r="F20" s="71"/>
      <c r="G20" s="111"/>
    </row>
    <row r="21" spans="1:7" ht="15.6" x14ac:dyDescent="0.3">
      <c r="A21" s="69"/>
      <c r="B21" s="69"/>
      <c r="C21" s="72">
        <f>SUM(C14:C20)</f>
        <v>21</v>
      </c>
      <c r="D21" s="71"/>
      <c r="E21" s="72">
        <f>SUM(E14:E20)</f>
        <v>15</v>
      </c>
      <c r="F21" s="71"/>
      <c r="G21" s="111"/>
    </row>
    <row r="22" spans="1:7" ht="15.6" x14ac:dyDescent="0.3">
      <c r="A22" s="70" t="s">
        <v>2</v>
      </c>
      <c r="B22" s="69"/>
      <c r="C22" s="71"/>
      <c r="D22" s="71"/>
      <c r="E22" s="71"/>
      <c r="F22" s="71"/>
      <c r="G22" s="71"/>
    </row>
    <row r="23" spans="1:7" ht="15.6" x14ac:dyDescent="0.3">
      <c r="A23" s="69"/>
      <c r="B23" s="69"/>
      <c r="C23" s="71"/>
      <c r="D23" s="71"/>
      <c r="E23" s="71"/>
      <c r="F23" s="71"/>
      <c r="G23" s="71"/>
    </row>
    <row r="24" spans="1:7" ht="15.6" x14ac:dyDescent="0.3">
      <c r="A24" s="69"/>
      <c r="B24" s="69" t="s">
        <v>14</v>
      </c>
      <c r="C24" s="71">
        <v>7</v>
      </c>
      <c r="D24" s="71"/>
      <c r="E24" s="71">
        <v>7</v>
      </c>
      <c r="F24" s="71"/>
      <c r="G24" s="71"/>
    </row>
    <row r="25" spans="1:7" ht="15.6" x14ac:dyDescent="0.3">
      <c r="A25" s="69"/>
      <c r="B25" s="69"/>
      <c r="C25" s="71"/>
      <c r="D25" s="71"/>
      <c r="E25" s="71"/>
      <c r="F25" s="71"/>
      <c r="G25" s="71"/>
    </row>
    <row r="26" spans="1:7" ht="15.6" x14ac:dyDescent="0.3">
      <c r="A26" s="69"/>
      <c r="B26" s="69"/>
      <c r="C26" s="71"/>
      <c r="D26" s="71"/>
      <c r="E26" s="71"/>
      <c r="F26" s="71"/>
      <c r="G26" s="71"/>
    </row>
    <row r="27" spans="1:7" ht="15.6" x14ac:dyDescent="0.3">
      <c r="A27" s="70" t="s">
        <v>36</v>
      </c>
      <c r="B27" s="69"/>
      <c r="C27" s="129">
        <f>SUM(C9,C21,C24)</f>
        <v>48</v>
      </c>
      <c r="D27" s="68"/>
      <c r="E27" s="68">
        <f>SUM(E9,E21,E24)</f>
        <v>42</v>
      </c>
      <c r="F27" s="68"/>
      <c r="G27" s="68"/>
    </row>
    <row r="28" spans="1:7" x14ac:dyDescent="0.25">
      <c r="A28" s="67"/>
      <c r="B28" s="67"/>
      <c r="C28" s="67"/>
      <c r="D28" s="67"/>
      <c r="E28" s="67"/>
      <c r="F28" s="67"/>
      <c r="G28" s="67"/>
    </row>
    <row r="29" spans="1:7" x14ac:dyDescent="0.25">
      <c r="A29" s="67"/>
      <c r="B29" s="67"/>
      <c r="C29" s="67"/>
      <c r="D29" s="67"/>
      <c r="E29" s="67"/>
      <c r="F29" s="67"/>
      <c r="G29" s="67"/>
    </row>
  </sheetData>
  <mergeCells count="1">
    <mergeCell ref="A3:G3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F3" sqref="F3"/>
    </sheetView>
  </sheetViews>
  <sheetFormatPr defaultRowHeight="13.2" x14ac:dyDescent="0.25"/>
  <cols>
    <col min="1" max="1" width="26.5546875" customWidth="1"/>
    <col min="2" max="2" width="5.5546875" hidden="1" customWidth="1"/>
    <col min="3" max="3" width="13.6640625" customWidth="1"/>
  </cols>
  <sheetData>
    <row r="2" spans="1:7" x14ac:dyDescent="0.25">
      <c r="C2" s="24" t="s">
        <v>195</v>
      </c>
      <c r="F2" s="13" t="s">
        <v>47</v>
      </c>
      <c r="G2" s="13"/>
    </row>
    <row r="3" spans="1:7" x14ac:dyDescent="0.25">
      <c r="F3" t="s">
        <v>203</v>
      </c>
    </row>
    <row r="4" spans="1:7" x14ac:dyDescent="0.25">
      <c r="F4" s="13"/>
    </row>
    <row r="5" spans="1:7" x14ac:dyDescent="0.25">
      <c r="F5" s="13"/>
    </row>
    <row r="6" spans="1:7" x14ac:dyDescent="0.25">
      <c r="F6" s="13"/>
    </row>
    <row r="7" spans="1:7" x14ac:dyDescent="0.25">
      <c r="C7">
        <v>2016</v>
      </c>
      <c r="D7">
        <v>2017</v>
      </c>
    </row>
    <row r="8" spans="1:7" x14ac:dyDescent="0.25">
      <c r="A8" s="22" t="s">
        <v>43</v>
      </c>
      <c r="B8" s="5"/>
      <c r="C8" s="5"/>
      <c r="D8" s="5"/>
    </row>
    <row r="9" spans="1:7" x14ac:dyDescent="0.25">
      <c r="A9" s="5" t="s">
        <v>44</v>
      </c>
      <c r="B9" s="5"/>
      <c r="C9" s="115">
        <v>2674000</v>
      </c>
      <c r="D9" s="115">
        <v>2910000</v>
      </c>
    </row>
    <row r="10" spans="1:7" x14ac:dyDescent="0.25">
      <c r="A10" s="5"/>
      <c r="B10" s="5"/>
      <c r="C10" s="115"/>
      <c r="D10" s="115"/>
    </row>
    <row r="11" spans="1:7" x14ac:dyDescent="0.25">
      <c r="A11" s="22" t="s">
        <v>45</v>
      </c>
      <c r="B11" s="5"/>
      <c r="C11" s="115">
        <v>159000</v>
      </c>
      <c r="D11" s="115">
        <v>190490</v>
      </c>
    </row>
    <row r="12" spans="1:7" x14ac:dyDescent="0.25">
      <c r="A12" s="23"/>
      <c r="B12" s="5"/>
      <c r="C12" s="115"/>
      <c r="D12" s="115"/>
    </row>
    <row r="13" spans="1:7" x14ac:dyDescent="0.25">
      <c r="A13" s="5"/>
      <c r="B13" s="5"/>
      <c r="C13" s="115"/>
      <c r="D13" s="115"/>
    </row>
    <row r="14" spans="1:7" x14ac:dyDescent="0.25">
      <c r="A14" s="22" t="s">
        <v>46</v>
      </c>
      <c r="B14" s="5"/>
      <c r="C14" s="115"/>
      <c r="D14" s="115"/>
    </row>
    <row r="15" spans="1:7" ht="26.4" x14ac:dyDescent="0.25">
      <c r="A15" s="138" t="s">
        <v>188</v>
      </c>
      <c r="B15" s="5"/>
      <c r="C15" s="115">
        <v>572000</v>
      </c>
      <c r="D15" s="115">
        <v>537372</v>
      </c>
    </row>
    <row r="16" spans="1:7" x14ac:dyDescent="0.25">
      <c r="C16" s="159"/>
      <c r="D16" s="159"/>
    </row>
    <row r="17" spans="3:4" x14ac:dyDescent="0.25">
      <c r="C17" s="161">
        <f>SUM(C9:C15)</f>
        <v>3405000</v>
      </c>
      <c r="D17" s="161">
        <f>SUM(D9:D15)</f>
        <v>3637862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címrend</vt:lpstr>
      <vt:lpstr>2.sz.mell.</vt:lpstr>
      <vt:lpstr>3a.mell.</vt:lpstr>
      <vt:lpstr>3b.mell</vt:lpstr>
      <vt:lpstr>felhalm</vt:lpstr>
      <vt:lpstr>tartalék</vt:lpstr>
      <vt:lpstr>támogatás</vt:lpstr>
      <vt:lpstr>létszámok</vt:lpstr>
      <vt:lpstr>Közvetett támogatások</vt:lpstr>
      <vt:lpstr>hitel</vt:lpstr>
      <vt:lpstr>Felh.ütem.önk (2)</vt:lpstr>
      <vt:lpstr>3évesterv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Polgmest. Hiv. Lovasberény</dc:creator>
  <cp:lastModifiedBy>User</cp:lastModifiedBy>
  <cp:lastPrinted>2017-03-02T07:49:37Z</cp:lastPrinted>
  <dcterms:created xsi:type="dcterms:W3CDTF">2007-02-08T13:34:31Z</dcterms:created>
  <dcterms:modified xsi:type="dcterms:W3CDTF">2017-03-02T09:20:48Z</dcterms:modified>
</cp:coreProperties>
</file>