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UNKA\Honlapok\lb.hu_joomla\2017\20170222\Új mappa\"/>
    </mc:Choice>
  </mc:AlternateContent>
  <bookViews>
    <workbookView xWindow="240" yWindow="135" windowWidth="8460" windowHeight="6285"/>
  </bookViews>
  <sheets>
    <sheet name="címrend" sheetId="22" r:id="rId1"/>
    <sheet name="2.sz.mell." sheetId="21" r:id="rId2"/>
    <sheet name="3a.mell." sheetId="13" r:id="rId3"/>
    <sheet name="3b.mell" sheetId="3" r:id="rId4"/>
    <sheet name="felhalm" sheetId="14" r:id="rId5"/>
    <sheet name="tartalék" sheetId="7" r:id="rId6"/>
    <sheet name="támogatás" sheetId="15" r:id="rId7"/>
  </sheets>
  <calcPr calcId="152511"/>
</workbook>
</file>

<file path=xl/calcChain.xml><?xml version="1.0" encoding="utf-8"?>
<calcChain xmlns="http://schemas.openxmlformats.org/spreadsheetml/2006/main">
  <c r="F12" i="3" l="1"/>
  <c r="D34" i="15" l="1"/>
  <c r="D36" i="15"/>
  <c r="C34" i="15"/>
  <c r="C36" i="15"/>
  <c r="D13" i="14" l="1"/>
  <c r="I18" i="21" l="1"/>
  <c r="D35" i="14" l="1"/>
  <c r="E61" i="13"/>
  <c r="C24" i="14" l="1"/>
  <c r="D24" i="14"/>
  <c r="C13" i="14"/>
  <c r="D19" i="14" l="1"/>
  <c r="D25" i="14" s="1"/>
  <c r="C19" i="14"/>
  <c r="C25" i="14" s="1"/>
  <c r="C32" i="14" l="1"/>
  <c r="C18" i="3"/>
  <c r="C19" i="3"/>
  <c r="E18" i="3"/>
  <c r="E19" i="3"/>
  <c r="I54" i="13" l="1"/>
  <c r="I50" i="13"/>
  <c r="G49" i="13" l="1"/>
  <c r="H49" i="13"/>
  <c r="G50" i="13"/>
  <c r="H50" i="13"/>
  <c r="G51" i="13"/>
  <c r="H51" i="13"/>
  <c r="G52" i="13"/>
  <c r="H52" i="13"/>
  <c r="G53" i="13"/>
  <c r="H53" i="13"/>
  <c r="G54" i="13"/>
  <c r="H54" i="13"/>
  <c r="H48" i="13"/>
  <c r="G48" i="13"/>
  <c r="D32" i="14" l="1"/>
  <c r="C16" i="15" l="1"/>
  <c r="C10" i="15"/>
  <c r="C7" i="15"/>
  <c r="C42" i="14"/>
  <c r="C35" i="14"/>
  <c r="P17" i="3"/>
  <c r="P20" i="3" s="1"/>
  <c r="O17" i="3"/>
  <c r="O20" i="3" s="1"/>
  <c r="L17" i="3"/>
  <c r="L20" i="3" s="1"/>
  <c r="K17" i="3"/>
  <c r="K20" i="3" s="1"/>
  <c r="H17" i="3"/>
  <c r="H20" i="3" s="1"/>
  <c r="G17" i="3"/>
  <c r="G20" i="3" s="1"/>
  <c r="C55" i="13"/>
  <c r="D61" i="13"/>
  <c r="C61" i="13"/>
  <c r="D57" i="13"/>
  <c r="C57" i="13"/>
  <c r="D55" i="13"/>
  <c r="D67" i="13" s="1"/>
  <c r="D70" i="13" s="1"/>
  <c r="H21" i="13"/>
  <c r="G21" i="13"/>
  <c r="H17" i="13"/>
  <c r="G17" i="13"/>
  <c r="H15" i="13"/>
  <c r="H27" i="13" s="1"/>
  <c r="H30" i="13" s="1"/>
  <c r="G15" i="13"/>
  <c r="G27" i="13" s="1"/>
  <c r="G30" i="13" s="1"/>
  <c r="D21" i="13"/>
  <c r="C21" i="13"/>
  <c r="D17" i="13"/>
  <c r="C17" i="13"/>
  <c r="D15" i="13"/>
  <c r="D27" i="13" s="1"/>
  <c r="D30" i="13" s="1"/>
  <c r="C15" i="13"/>
  <c r="C27" i="13" s="1"/>
  <c r="C30" i="13" s="1"/>
  <c r="H18" i="21"/>
  <c r="H21" i="21" s="1"/>
  <c r="C17" i="21"/>
  <c r="C20" i="21" s="1"/>
  <c r="C67" i="13" l="1"/>
  <c r="C70" i="13" s="1"/>
  <c r="C18" i="15"/>
  <c r="C43" i="14"/>
  <c r="C13" i="15"/>
  <c r="F19" i="3" l="1"/>
  <c r="F18" i="3"/>
  <c r="F11" i="3"/>
  <c r="F10" i="3"/>
  <c r="E10" i="3"/>
  <c r="E9" i="3"/>
  <c r="E11" i="3"/>
  <c r="E12" i="3"/>
  <c r="E13" i="3"/>
  <c r="E14" i="3"/>
  <c r="E15" i="3"/>
  <c r="E16" i="3"/>
  <c r="E8" i="3"/>
  <c r="J20" i="3"/>
  <c r="N20" i="3"/>
  <c r="E17" i="3" l="1"/>
  <c r="D16" i="15"/>
  <c r="C14" i="14"/>
  <c r="I21" i="21"/>
  <c r="D17" i="21"/>
  <c r="D20" i="21" s="1"/>
  <c r="J69" i="13"/>
  <c r="I69" i="13"/>
  <c r="J68" i="13"/>
  <c r="I68" i="13"/>
  <c r="J49" i="13"/>
  <c r="J50" i="13"/>
  <c r="J51" i="13"/>
  <c r="J52" i="13"/>
  <c r="J53" i="13"/>
  <c r="J54" i="13"/>
  <c r="J56" i="13"/>
  <c r="J58" i="13"/>
  <c r="J59" i="13"/>
  <c r="J60" i="13"/>
  <c r="J62" i="13"/>
  <c r="J63" i="13"/>
  <c r="J64" i="13"/>
  <c r="J65" i="13"/>
  <c r="J66" i="13"/>
  <c r="J48" i="13"/>
  <c r="I49" i="13"/>
  <c r="I51" i="13"/>
  <c r="I52" i="13"/>
  <c r="I53" i="13"/>
  <c r="I56" i="13"/>
  <c r="I58" i="13"/>
  <c r="I59" i="13"/>
  <c r="I60" i="13"/>
  <c r="I62" i="13"/>
  <c r="I63" i="13"/>
  <c r="I64" i="13"/>
  <c r="I65" i="13"/>
  <c r="I66" i="13"/>
  <c r="I48" i="13"/>
  <c r="F61" i="13"/>
  <c r="F57" i="13"/>
  <c r="E57" i="13"/>
  <c r="F55" i="13"/>
  <c r="E55" i="13"/>
  <c r="E67" i="13" s="1"/>
  <c r="E70" i="13" s="1"/>
  <c r="E21" i="13"/>
  <c r="E15" i="13"/>
  <c r="G69" i="13"/>
  <c r="G68" i="13"/>
  <c r="H56" i="13"/>
  <c r="H58" i="13"/>
  <c r="H59" i="13"/>
  <c r="H60" i="13"/>
  <c r="H62" i="13"/>
  <c r="H63" i="13"/>
  <c r="H64" i="13"/>
  <c r="H65" i="13"/>
  <c r="H66" i="13"/>
  <c r="G56" i="13"/>
  <c r="G58" i="13"/>
  <c r="G59" i="13"/>
  <c r="G60" i="13"/>
  <c r="G62" i="13"/>
  <c r="G63" i="13"/>
  <c r="G64" i="13"/>
  <c r="G65" i="13"/>
  <c r="G66" i="13"/>
  <c r="F67" i="13"/>
  <c r="F70" i="13" s="1"/>
  <c r="H61" i="13"/>
  <c r="F21" i="13"/>
  <c r="I21" i="13"/>
  <c r="J21" i="13"/>
  <c r="H57" i="13"/>
  <c r="E17" i="13"/>
  <c r="F17" i="13"/>
  <c r="J57" i="13" s="1"/>
  <c r="I17" i="13"/>
  <c r="J17" i="13"/>
  <c r="F15" i="13"/>
  <c r="I15" i="13"/>
  <c r="J15" i="13"/>
  <c r="J27" i="13" s="1"/>
  <c r="J30" i="13" s="1"/>
  <c r="I27" i="13" l="1"/>
  <c r="I30" i="13" s="1"/>
  <c r="C45" i="14"/>
  <c r="I57" i="13"/>
  <c r="J55" i="13"/>
  <c r="I61" i="13"/>
  <c r="G61" i="13"/>
  <c r="J61" i="13"/>
  <c r="I55" i="13"/>
  <c r="G55" i="13"/>
  <c r="G57" i="13"/>
  <c r="H55" i="13"/>
  <c r="H67" i="13" s="1"/>
  <c r="H70" i="13" s="1"/>
  <c r="F27" i="13"/>
  <c r="F30" i="13" s="1"/>
  <c r="E27" i="13"/>
  <c r="E30" i="13" s="1"/>
  <c r="D8" i="3"/>
  <c r="I67" i="13" l="1"/>
  <c r="I70" i="13" s="1"/>
  <c r="G67" i="13"/>
  <c r="G70" i="13" s="1"/>
  <c r="J67" i="13"/>
  <c r="J70" i="13" s="1"/>
  <c r="D17" i="3"/>
  <c r="R17" i="3"/>
  <c r="R20" i="3" s="1"/>
  <c r="Q17" i="3"/>
  <c r="Q20" i="3" s="1"/>
  <c r="N17" i="3"/>
  <c r="M17" i="3"/>
  <c r="M20" i="3" s="1"/>
  <c r="J17" i="3"/>
  <c r="I17" i="3"/>
  <c r="C12" i="3"/>
  <c r="C11" i="3"/>
  <c r="D13" i="3"/>
  <c r="C13" i="3"/>
  <c r="C8" i="3"/>
  <c r="C14" i="3"/>
  <c r="C15" i="3"/>
  <c r="D18" i="3"/>
  <c r="D15" i="3"/>
  <c r="D14" i="14"/>
  <c r="D42" i="14"/>
  <c r="C39" i="15"/>
  <c r="D19" i="3"/>
  <c r="D9" i="3"/>
  <c r="D10" i="3"/>
  <c r="D11" i="3"/>
  <c r="D12" i="3"/>
  <c r="D14" i="3"/>
  <c r="D16" i="3"/>
  <c r="C9" i="3"/>
  <c r="C10" i="3"/>
  <c r="C16" i="3"/>
  <c r="D7" i="15"/>
  <c r="D10" i="15"/>
  <c r="D18" i="15" l="1"/>
  <c r="D39" i="15" s="1"/>
  <c r="D20" i="3"/>
  <c r="E20" i="3"/>
  <c r="I20" i="3"/>
  <c r="D13" i="15"/>
  <c r="F17" i="3"/>
  <c r="F20" i="3" s="1"/>
  <c r="D43" i="14"/>
  <c r="D45" i="14" s="1"/>
  <c r="C17" i="3"/>
  <c r="C20" i="3" s="1"/>
</calcChain>
</file>

<file path=xl/sharedStrings.xml><?xml version="1.0" encoding="utf-8"?>
<sst xmlns="http://schemas.openxmlformats.org/spreadsheetml/2006/main" count="269" uniqueCount="142">
  <si>
    <t>Megnevezés</t>
  </si>
  <si>
    <t>Óvoda</t>
  </si>
  <si>
    <t>Hivatal</t>
  </si>
  <si>
    <t>Összesen</t>
  </si>
  <si>
    <t>Sor szám</t>
  </si>
  <si>
    <t>Személyi juttatások</t>
  </si>
  <si>
    <t>Munkaadói járulékok</t>
  </si>
  <si>
    <t>Dologi kiadások</t>
  </si>
  <si>
    <t>Felújítások</t>
  </si>
  <si>
    <t>Beruházások</t>
  </si>
  <si>
    <t>KIADÁSOK ÖSSZESEN</t>
  </si>
  <si>
    <t>Felújítás</t>
  </si>
  <si>
    <t>/ezer Ft-ban/</t>
  </si>
  <si>
    <t>Beruházás</t>
  </si>
  <si>
    <t>Egyéb felhalmozás</t>
  </si>
  <si>
    <t>Polgármesteri Hivatal</t>
  </si>
  <si>
    <t>SORSZÁM</t>
  </si>
  <si>
    <t>FELADAT/CÉL</t>
  </si>
  <si>
    <t>AZ ÁTCSOPORTOSÍTÁS JOGÁT GYAKORLÓ</t>
  </si>
  <si>
    <t>általános tartalék</t>
  </si>
  <si>
    <t>Képviselő testület</t>
  </si>
  <si>
    <t>céltartalék</t>
  </si>
  <si>
    <t>államháztartási tartalék</t>
  </si>
  <si>
    <t>ÁH-n belül pénzátadás</t>
  </si>
  <si>
    <t>Városkörnyéki Alap</t>
  </si>
  <si>
    <t>Katsztrófa Alap</t>
  </si>
  <si>
    <t>Hulladékgazdálkodás</t>
  </si>
  <si>
    <t>Többcélú Kistérségi Társulás</t>
  </si>
  <si>
    <t>ÁH-n belül</t>
  </si>
  <si>
    <t>ezer Ft-ban</t>
  </si>
  <si>
    <t>4.számú melléklet</t>
  </si>
  <si>
    <t>(ezer Ft-ban)</t>
  </si>
  <si>
    <t>Bevételek</t>
  </si>
  <si>
    <t>Kiadások</t>
  </si>
  <si>
    <t>Támogatások</t>
  </si>
  <si>
    <t xml:space="preserve"> - Céltartalék</t>
  </si>
  <si>
    <t xml:space="preserve"> - Államháztartási tartalék</t>
  </si>
  <si>
    <t>Összesen:</t>
  </si>
  <si>
    <t xml:space="preserve">      - orvosi ügyelet</t>
  </si>
  <si>
    <t>ÁH-n kívül pénzátadás</t>
  </si>
  <si>
    <t>ÁH-n kívül</t>
  </si>
  <si>
    <t>Családsegítő, Humán</t>
  </si>
  <si>
    <t>Finanszírozási bevételek</t>
  </si>
  <si>
    <t>ÖSSZESEN</t>
  </si>
  <si>
    <t xml:space="preserve">      - Házi segítségnyújtás</t>
  </si>
  <si>
    <t xml:space="preserve">      - Családsegítő</t>
  </si>
  <si>
    <t xml:space="preserve">      - kistérségi alap</t>
  </si>
  <si>
    <t>Rendőrség</t>
  </si>
  <si>
    <t>Funkció kiváltás</t>
  </si>
  <si>
    <t>Ivóvíz saját forrás</t>
  </si>
  <si>
    <t>Önkormányzat</t>
  </si>
  <si>
    <t>Felújítás összesen</t>
  </si>
  <si>
    <t>Beruházás összesen</t>
  </si>
  <si>
    <t>Egyéb felhalmozás összesen</t>
  </si>
  <si>
    <t>Megyei Polgárvédelmi Egyesület</t>
  </si>
  <si>
    <t>2.számú melléklet</t>
  </si>
  <si>
    <t>3a. számú melléklet</t>
  </si>
  <si>
    <t>3b.számú melléklet</t>
  </si>
  <si>
    <t>5.számú melléklet</t>
  </si>
  <si>
    <t>6. számú melléklet</t>
  </si>
  <si>
    <t>Cím száma és neve</t>
  </si>
  <si>
    <t>1.) Lovasberény Köszég Önkormányzata</t>
  </si>
  <si>
    <t>Alcím száma és neve</t>
  </si>
  <si>
    <t>1. számú melléklet</t>
  </si>
  <si>
    <t>FŐÖSSZESEN</t>
  </si>
  <si>
    <t>Főösszesen</t>
  </si>
  <si>
    <t>2.) Lovasberényi Napköziotthonos Óvoda és Konyha</t>
  </si>
  <si>
    <t>3.) Lovasberény Község Önkormányzata</t>
  </si>
  <si>
    <t>Kötelező feladat</t>
  </si>
  <si>
    <t>Önként vállalt feladat</t>
  </si>
  <si>
    <t>Közhatalmi bevételek</t>
  </si>
  <si>
    <t>Felhalmozási bevételek</t>
  </si>
  <si>
    <t>Finanszírozás működésre</t>
  </si>
  <si>
    <t>Finanszírozás felhalmozási célra</t>
  </si>
  <si>
    <t>Egyház</t>
  </si>
  <si>
    <t>Ellátottak pénzbeli juttatásai</t>
  </si>
  <si>
    <t>Egyéb működési kiadások</t>
  </si>
  <si>
    <t>Egyéb felhalm.</t>
  </si>
  <si>
    <t>Finanszírozás</t>
  </si>
  <si>
    <t>Felhalmozási célú támogatások ÁH-n belülről</t>
  </si>
  <si>
    <t xml:space="preserve">Közhatalmi bevételek </t>
  </si>
  <si>
    <t>Működési bevételek</t>
  </si>
  <si>
    <t>Működési célú átvett pénzeszközök</t>
  </si>
  <si>
    <t>Felhalmozási célú átvett pénzeszközök</t>
  </si>
  <si>
    <t xml:space="preserve"> Működési célú központosított előirányzatok</t>
  </si>
  <si>
    <t xml:space="preserve"> Helyi önkormányzatok kiegészítő támogatásai</t>
  </si>
  <si>
    <t xml:space="preserve"> Egyéb felhalmozási célú támogatások ÁH-n belülről</t>
  </si>
  <si>
    <t xml:space="preserve"> Átengedett adók</t>
  </si>
  <si>
    <t xml:space="preserve"> Igazgatási díj</t>
  </si>
  <si>
    <t xml:space="preserve"> Helyi adók</t>
  </si>
  <si>
    <t xml:space="preserve">Hivatal </t>
  </si>
  <si>
    <t>Kötelező</t>
  </si>
  <si>
    <t>Nem kötelező</t>
  </si>
  <si>
    <t xml:space="preserve"> Tel.önkorm. szociális és gyermekjóléti fel. támogatása</t>
  </si>
  <si>
    <t xml:space="preserve"> Tel.önkorm. egyes köznev. feladatainak támogatása</t>
  </si>
  <si>
    <t xml:space="preserve"> Tel.önkorm. kulturális feladatainak támogatása</t>
  </si>
  <si>
    <t xml:space="preserve"> Helyi önkorm. működésének általános támogatása</t>
  </si>
  <si>
    <t xml:space="preserve"> Egyéb működési célú tám. bevételei ÁH-n belül</t>
  </si>
  <si>
    <t>Működési célú támogatások ÁH-n belülről</t>
  </si>
  <si>
    <t>Működési célú támogatások ÁH-n belül</t>
  </si>
  <si>
    <t>Felhalmozási célú támogatások ÁH-n belül</t>
  </si>
  <si>
    <t xml:space="preserve">Bevételek </t>
  </si>
  <si>
    <t>Személyi juttatássok</t>
  </si>
  <si>
    <t>Munkaadókat terhelő járulékok</t>
  </si>
  <si>
    <t xml:space="preserve">Finanszírozás </t>
  </si>
  <si>
    <t xml:space="preserve">1.) Lovasberényi Polgármesteri Hivatal </t>
  </si>
  <si>
    <t>Óvoda hátsó ajtó csere</t>
  </si>
  <si>
    <t>Gépészeti berendezés (kazánok)</t>
  </si>
  <si>
    <t>Konyha kisértékű eszköz</t>
  </si>
  <si>
    <t>Óvoda kisértékű eszköz</t>
  </si>
  <si>
    <t>Hivatal kisértékű eszköz</t>
  </si>
  <si>
    <t>Város és község gazd. kisértékű eszköz</t>
  </si>
  <si>
    <t>Könyvtár kisértékű eszköz</t>
  </si>
  <si>
    <t>Műv.ház kisértékű eszköz</t>
  </si>
  <si>
    <t>Ezerjó vidékfejlesztés</t>
  </si>
  <si>
    <t>Vértes-Gerecse Vidékfejl. Köz.</t>
  </si>
  <si>
    <t>Völgyvidék Közösség</t>
  </si>
  <si>
    <t>Az önkormányzat 2016. évi bevételei</t>
  </si>
  <si>
    <t>Az önkormányzat 2016. évi pénzforgalmi mérlege</t>
  </si>
  <si>
    <t xml:space="preserve">Az önkormányzat 2016. évi kiadásai </t>
  </si>
  <si>
    <t>Az önkormányzat 2016. évi felhalmozási kiadásai</t>
  </si>
  <si>
    <t>Az Önkormányzat 2016. évi tartalékai</t>
  </si>
  <si>
    <t>Jótállási biztosíték</t>
  </si>
  <si>
    <t>Rendezési terv</t>
  </si>
  <si>
    <t>Lenke galéria</t>
  </si>
  <si>
    <t>Eredeti e.i.</t>
  </si>
  <si>
    <t>Módosított e.i</t>
  </si>
  <si>
    <t>Módosított e.i.</t>
  </si>
  <si>
    <t>Mód. e.i.</t>
  </si>
  <si>
    <t>Módosított e.i,.</t>
  </si>
  <si>
    <t>Eredeti e.i</t>
  </si>
  <si>
    <t>Ford Transit vásárlás</t>
  </si>
  <si>
    <t>Hálózati adattároló</t>
  </si>
  <si>
    <t>Óvoda laptop, szoftver, hálózati adattároló</t>
  </si>
  <si>
    <t>Szolgálati lakások felújítás</t>
  </si>
  <si>
    <t>Berény utónevű település hozz. jár.</t>
  </si>
  <si>
    <t>Út felújítás</t>
  </si>
  <si>
    <t>Óvoda épület felújítás</t>
  </si>
  <si>
    <t>Védőnő Babydop, hallásvizsgáló</t>
  </si>
  <si>
    <t>T.E. Sport támogatás</t>
  </si>
  <si>
    <t>1/2017.(II.10.) számú Rendelet</t>
  </si>
  <si>
    <t>1/2017.(II.10.)számú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</si>
</sst>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sz val="10"/>
      <name val="Arial"/>
      <family val="2"/>
    </font>
    <font>
      <b/>
      <sz val="10"/>
      <name val="Arial"/>
      <charset val="238"/>
    </font>
    <font>
      <sz val="12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charset val="238"/>
    </font>
    <font>
      <sz val="8"/>
      <name val="Arial"/>
      <family val="2"/>
    </font>
    <font>
      <b/>
      <sz val="12"/>
      <color indexed="55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5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5"/>
      <name val="Arial"/>
      <family val="2"/>
      <charset val="238"/>
    </font>
    <font>
      <sz val="10"/>
      <color indexed="55"/>
      <name val="Arial"/>
      <charset val="238"/>
    </font>
    <font>
      <b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2" xfId="0" applyBorder="1" applyAlignment="1">
      <alignment vertical="top"/>
    </xf>
    <xf numFmtId="3" fontId="3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10" fillId="0" borderId="0" xfId="0" applyFont="1"/>
    <xf numFmtId="0" fontId="6" fillId="0" borderId="1" xfId="0" applyFont="1" applyBorder="1"/>
    <xf numFmtId="0" fontId="14" fillId="0" borderId="0" xfId="0" applyFont="1"/>
    <xf numFmtId="16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0" xfId="0" applyFont="1" applyBorder="1"/>
    <xf numFmtId="0" fontId="14" fillId="0" borderId="1" xfId="0" applyFont="1" applyBorder="1"/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8" fillId="0" borderId="1" xfId="0" applyFont="1" applyBorder="1"/>
    <xf numFmtId="0" fontId="17" fillId="0" borderId="1" xfId="0" applyFont="1" applyBorder="1"/>
    <xf numFmtId="0" fontId="16" fillId="0" borderId="0" xfId="0" applyFont="1"/>
    <xf numFmtId="0" fontId="18" fillId="0" borderId="0" xfId="0" applyFont="1"/>
    <xf numFmtId="3" fontId="19" fillId="0" borderId="1" xfId="0" applyNumberFormat="1" applyFont="1" applyBorder="1" applyAlignment="1">
      <alignment wrapText="1"/>
    </xf>
    <xf numFmtId="0" fontId="7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6" fillId="0" borderId="1" xfId="0" applyFont="1" applyFill="1" applyBorder="1"/>
    <xf numFmtId="0" fontId="13" fillId="0" borderId="0" xfId="0" applyFont="1"/>
    <xf numFmtId="0" fontId="16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0" xfId="0" applyFont="1"/>
    <xf numFmtId="0" fontId="8" fillId="0" borderId="0" xfId="0" applyFont="1"/>
    <xf numFmtId="0" fontId="5" fillId="0" borderId="1" xfId="0" applyFont="1" applyBorder="1"/>
    <xf numFmtId="0" fontId="1" fillId="0" borderId="1" xfId="0" applyFont="1" applyBorder="1"/>
    <xf numFmtId="0" fontId="0" fillId="0" borderId="4" xfId="0" applyBorder="1" applyAlignment="1"/>
    <xf numFmtId="1" fontId="18" fillId="0" borderId="1" xfId="0" applyNumberFormat="1" applyFont="1" applyBorder="1"/>
    <xf numFmtId="1" fontId="16" fillId="0" borderId="1" xfId="0" applyNumberFormat="1" applyFont="1" applyBorder="1"/>
    <xf numFmtId="0" fontId="6" fillId="0" borderId="5" xfId="0" applyFont="1" applyBorder="1"/>
    <xf numFmtId="0" fontId="13" fillId="0" borderId="2" xfId="0" applyFont="1" applyBorder="1"/>
    <xf numFmtId="0" fontId="0" fillId="0" borderId="4" xfId="0" applyBorder="1"/>
    <xf numFmtId="0" fontId="13" fillId="0" borderId="6" xfId="0" applyFont="1" applyBorder="1"/>
    <xf numFmtId="0" fontId="13" fillId="0" borderId="0" xfId="0" applyFont="1" applyFill="1" applyBorder="1"/>
    <xf numFmtId="0" fontId="13" fillId="0" borderId="1" xfId="0" applyFont="1" applyFill="1" applyBorder="1"/>
    <xf numFmtId="0" fontId="0" fillId="0" borderId="3" xfId="0" applyBorder="1"/>
    <xf numFmtId="0" fontId="6" fillId="0" borderId="7" xfId="0" applyFont="1" applyBorder="1"/>
    <xf numFmtId="0" fontId="6" fillId="0" borderId="8" xfId="0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0" fontId="16" fillId="0" borderId="0" xfId="0" applyFont="1" applyBorder="1" applyAlignment="1">
      <alignment vertical="top"/>
    </xf>
    <xf numFmtId="0" fontId="16" fillId="0" borderId="7" xfId="0" applyFont="1" applyBorder="1"/>
    <xf numFmtId="0" fontId="0" fillId="0" borderId="0" xfId="0" applyBorder="1"/>
    <xf numFmtId="0" fontId="5" fillId="0" borderId="0" xfId="0" applyFont="1" applyBorder="1"/>
    <xf numFmtId="0" fontId="16" fillId="0" borderId="0" xfId="0" applyFont="1" applyBorder="1"/>
    <xf numFmtId="0" fontId="12" fillId="0" borderId="0" xfId="0" applyFont="1" applyAlignment="1">
      <alignment horizontal="center"/>
    </xf>
    <xf numFmtId="0" fontId="7" fillId="0" borderId="1" xfId="0" applyFont="1" applyBorder="1"/>
    <xf numFmtId="1" fontId="17" fillId="0" borderId="1" xfId="0" applyNumberFormat="1" applyFont="1" applyBorder="1"/>
    <xf numFmtId="0" fontId="6" fillId="0" borderId="3" xfId="0" applyFont="1" applyBorder="1"/>
    <xf numFmtId="0" fontId="15" fillId="0" borderId="1" xfId="0" applyFont="1" applyBorder="1"/>
    <xf numFmtId="1" fontId="18" fillId="0" borderId="1" xfId="0" applyNumberFormat="1" applyFont="1" applyBorder="1" applyAlignment="1">
      <alignment horizontal="center"/>
    </xf>
    <xf numFmtId="1" fontId="14" fillId="0" borderId="1" xfId="0" applyNumberFormat="1" applyFont="1" applyBorder="1"/>
    <xf numFmtId="0" fontId="17" fillId="0" borderId="0" xfId="0" applyFont="1"/>
    <xf numFmtId="0" fontId="17" fillId="0" borderId="1" xfId="0" applyFont="1" applyFill="1" applyBorder="1"/>
    <xf numFmtId="0" fontId="7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0" fillId="0" borderId="9" xfId="0" applyFont="1" applyBorder="1"/>
    <xf numFmtId="0" fontId="20" fillId="0" borderId="1" xfId="0" applyFont="1" applyBorder="1"/>
    <xf numFmtId="0" fontId="20" fillId="0" borderId="0" xfId="0" applyFont="1"/>
    <xf numFmtId="0" fontId="20" fillId="0" borderId="0" xfId="0" applyFont="1" applyBorder="1"/>
    <xf numFmtId="0" fontId="1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5" fillId="0" borderId="0" xfId="0" applyFont="1" applyAlignment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wrapText="1"/>
    </xf>
    <xf numFmtId="0" fontId="22" fillId="0" borderId="1" xfId="0" applyFont="1" applyBorder="1"/>
    <xf numFmtId="0" fontId="21" fillId="0" borderId="1" xfId="0" applyFont="1" applyBorder="1"/>
    <xf numFmtId="0" fontId="14" fillId="0" borderId="0" xfId="0" applyFont="1" applyBorder="1"/>
    <xf numFmtId="164" fontId="0" fillId="0" borderId="0" xfId="0" applyNumberForma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1" fontId="18" fillId="0" borderId="0" xfId="0" applyNumberFormat="1" applyFont="1" applyBorder="1"/>
    <xf numFmtId="1" fontId="16" fillId="0" borderId="0" xfId="0" applyNumberFormat="1" applyFont="1" applyBorder="1"/>
    <xf numFmtId="0" fontId="17" fillId="0" borderId="0" xfId="0" applyFont="1" applyBorder="1"/>
    <xf numFmtId="1" fontId="14" fillId="0" borderId="0" xfId="0" applyNumberFormat="1" applyFont="1" applyBorder="1"/>
    <xf numFmtId="1" fontId="17" fillId="0" borderId="0" xfId="0" applyNumberFormat="1" applyFont="1" applyBorder="1"/>
    <xf numFmtId="0" fontId="17" fillId="0" borderId="0" xfId="0" applyFont="1" applyFill="1" applyBorder="1"/>
    <xf numFmtId="164" fontId="14" fillId="0" borderId="0" xfId="0" applyNumberFormat="1" applyFont="1" applyBorder="1"/>
    <xf numFmtId="164" fontId="17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3" fillId="0" borderId="1" xfId="0" applyFont="1" applyBorder="1"/>
    <xf numFmtId="1" fontId="16" fillId="0" borderId="1" xfId="0" applyNumberFormat="1" applyFont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0" borderId="0" xfId="0" applyFont="1"/>
    <xf numFmtId="0" fontId="27" fillId="0" borderId="1" xfId="0" applyFont="1" applyBorder="1"/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/>
    <xf numFmtId="0" fontId="15" fillId="0" borderId="1" xfId="0" applyFont="1" applyFill="1" applyBorder="1"/>
    <xf numFmtId="0" fontId="0" fillId="0" borderId="1" xfId="0" applyBorder="1" applyAlignment="1"/>
    <xf numFmtId="0" fontId="16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12" fillId="0" borderId="1" xfId="0" applyFont="1" applyBorder="1"/>
    <xf numFmtId="0" fontId="28" fillId="0" borderId="0" xfId="0" applyFont="1"/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0" fillId="0" borderId="13" xfId="0" applyBorder="1" applyAlignment="1"/>
    <xf numFmtId="0" fontId="7" fillId="0" borderId="0" xfId="0" applyFont="1" applyAlignment="1">
      <alignment horizontal="center" vertical="top"/>
    </xf>
    <xf numFmtId="0" fontId="0" fillId="0" borderId="8" xfId="0" applyBorder="1" applyAlignment="1"/>
    <xf numFmtId="0" fontId="0" fillId="0" borderId="14" xfId="0" applyBorder="1" applyAlignment="1"/>
    <xf numFmtId="0" fontId="17" fillId="0" borderId="1" xfId="0" applyFont="1" applyBorder="1" applyAlignment="1"/>
    <xf numFmtId="0" fontId="0" fillId="0" borderId="1" xfId="0" applyBorder="1" applyAlignment="1"/>
    <xf numFmtId="0" fontId="4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" sqref="D1:F1"/>
    </sheetView>
  </sheetViews>
  <sheetFormatPr defaultRowHeight="12.75" x14ac:dyDescent="0.2"/>
  <cols>
    <col min="1" max="1" width="1.7109375" customWidth="1"/>
    <col min="2" max="2" width="41.5703125" customWidth="1"/>
    <col min="3" max="3" width="54.28515625" customWidth="1"/>
  </cols>
  <sheetData>
    <row r="1" spans="1:4" x14ac:dyDescent="0.2">
      <c r="D1" t="s">
        <v>140</v>
      </c>
    </row>
    <row r="2" spans="1:4" x14ac:dyDescent="0.2">
      <c r="D2" s="12" t="s">
        <v>63</v>
      </c>
    </row>
    <row r="6" spans="1:4" ht="15.75" x14ac:dyDescent="0.25">
      <c r="A6" s="10"/>
      <c r="B6" s="56" t="s">
        <v>60</v>
      </c>
      <c r="C6" s="56" t="s">
        <v>62</v>
      </c>
    </row>
    <row r="7" spans="1:4" ht="15" x14ac:dyDescent="0.2">
      <c r="A7" s="10"/>
      <c r="B7" s="57" t="s">
        <v>61</v>
      </c>
      <c r="C7" s="68" t="s">
        <v>105</v>
      </c>
    </row>
    <row r="8" spans="1:4" ht="15" x14ac:dyDescent="0.2">
      <c r="A8" s="10"/>
      <c r="B8" s="58"/>
      <c r="C8" s="14" t="s">
        <v>66</v>
      </c>
    </row>
    <row r="9" spans="1:4" ht="15" x14ac:dyDescent="0.2">
      <c r="A9" s="10"/>
      <c r="B9" s="67"/>
      <c r="C9" s="14" t="s">
        <v>67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1" sqref="H1"/>
    </sheetView>
  </sheetViews>
  <sheetFormatPr defaultRowHeight="12.75" x14ac:dyDescent="0.2"/>
  <cols>
    <col min="1" max="1" width="5" customWidth="1"/>
    <col min="2" max="2" width="43" customWidth="1"/>
    <col min="3" max="3" width="9.28515625" customWidth="1"/>
    <col min="4" max="4" width="11" customWidth="1"/>
    <col min="5" max="5" width="1.7109375" customWidth="1"/>
    <col min="6" max="6" width="5" customWidth="1"/>
    <col min="7" max="7" width="43.85546875" customWidth="1"/>
    <col min="8" max="8" width="9.5703125" customWidth="1"/>
    <col min="9" max="9" width="9.7109375" customWidth="1"/>
  </cols>
  <sheetData>
    <row r="1" spans="1:11" x14ac:dyDescent="0.2">
      <c r="H1" s="138" t="s">
        <v>140</v>
      </c>
    </row>
    <row r="2" spans="1:11" ht="15.75" x14ac:dyDescent="0.25">
      <c r="B2" s="143" t="s">
        <v>118</v>
      </c>
      <c r="C2" s="143"/>
      <c r="D2" s="143"/>
      <c r="E2" s="143"/>
      <c r="F2" s="143"/>
      <c r="G2" s="143"/>
      <c r="H2" s="17" t="s">
        <v>55</v>
      </c>
    </row>
    <row r="3" spans="1:11" ht="15.75" x14ac:dyDescent="0.25">
      <c r="B3" s="18"/>
      <c r="C3" s="18"/>
      <c r="D3" s="18"/>
      <c r="E3" s="18"/>
      <c r="F3" s="18"/>
      <c r="G3" s="18"/>
      <c r="H3" s="12" t="s">
        <v>31</v>
      </c>
    </row>
    <row r="4" spans="1:11" ht="15.75" x14ac:dyDescent="0.25">
      <c r="B4" s="18"/>
      <c r="C4" s="18"/>
      <c r="D4" s="18"/>
      <c r="E4" s="18"/>
      <c r="F4" s="18"/>
      <c r="G4" s="18"/>
      <c r="H4" s="12"/>
    </row>
    <row r="5" spans="1:11" ht="1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x14ac:dyDescent="0.25">
      <c r="A6" s="10"/>
      <c r="B6" s="19" t="s">
        <v>32</v>
      </c>
      <c r="C6" s="27" t="s">
        <v>125</v>
      </c>
      <c r="D6" s="27" t="s">
        <v>128</v>
      </c>
      <c r="E6" s="10"/>
      <c r="F6" s="10"/>
      <c r="G6" s="19" t="s">
        <v>33</v>
      </c>
      <c r="H6" s="27" t="s">
        <v>125</v>
      </c>
      <c r="I6" s="27" t="s">
        <v>128</v>
      </c>
      <c r="J6" s="10"/>
      <c r="K6" s="10"/>
    </row>
    <row r="7" spans="1:11" ht="15" x14ac:dyDescent="0.2">
      <c r="A7" s="20">
        <v>1</v>
      </c>
      <c r="B7" s="68" t="s">
        <v>99</v>
      </c>
      <c r="C7" s="14">
        <v>154180</v>
      </c>
      <c r="D7" s="14">
        <v>158010</v>
      </c>
      <c r="E7" s="54"/>
      <c r="F7" s="20">
        <v>1</v>
      </c>
      <c r="G7" s="68" t="s">
        <v>102</v>
      </c>
      <c r="H7" s="14">
        <v>117481</v>
      </c>
      <c r="I7" s="14">
        <v>119815</v>
      </c>
      <c r="J7" s="10"/>
      <c r="K7" s="10"/>
    </row>
    <row r="8" spans="1:11" ht="15" x14ac:dyDescent="0.2">
      <c r="A8" s="20">
        <v>2</v>
      </c>
      <c r="B8" s="68" t="s">
        <v>100</v>
      </c>
      <c r="C8" s="14">
        <v>10000</v>
      </c>
      <c r="D8" s="14">
        <v>17822</v>
      </c>
      <c r="E8" s="54"/>
      <c r="F8" s="20">
        <v>2</v>
      </c>
      <c r="G8" s="68" t="s">
        <v>103</v>
      </c>
      <c r="H8" s="14">
        <v>31299</v>
      </c>
      <c r="I8" s="14">
        <v>31959</v>
      </c>
      <c r="J8" s="10"/>
      <c r="K8" s="10"/>
    </row>
    <row r="9" spans="1:11" ht="15" x14ac:dyDescent="0.2">
      <c r="A9" s="20">
        <v>3</v>
      </c>
      <c r="B9" s="14" t="s">
        <v>70</v>
      </c>
      <c r="C9" s="14">
        <v>56700</v>
      </c>
      <c r="D9" s="14">
        <v>59463</v>
      </c>
      <c r="E9" s="54"/>
      <c r="F9" s="20">
        <v>3</v>
      </c>
      <c r="G9" s="68" t="s">
        <v>7</v>
      </c>
      <c r="H9" s="14">
        <v>92764</v>
      </c>
      <c r="I9" s="14">
        <v>105013</v>
      </c>
      <c r="J9" s="10"/>
      <c r="K9" s="10"/>
    </row>
    <row r="10" spans="1:11" ht="15" x14ac:dyDescent="0.2">
      <c r="A10" s="20">
        <v>4</v>
      </c>
      <c r="B10" s="68" t="s">
        <v>81</v>
      </c>
      <c r="C10" s="14">
        <v>47548</v>
      </c>
      <c r="D10" s="14">
        <v>47813</v>
      </c>
      <c r="E10" s="54"/>
      <c r="F10" s="20">
        <v>4</v>
      </c>
      <c r="G10" s="68" t="s">
        <v>75</v>
      </c>
      <c r="H10" s="14">
        <v>10683</v>
      </c>
      <c r="I10" s="14">
        <v>11767</v>
      </c>
      <c r="J10" s="10"/>
      <c r="K10" s="10"/>
    </row>
    <row r="11" spans="1:11" ht="15" x14ac:dyDescent="0.2">
      <c r="A11" s="20">
        <v>5</v>
      </c>
      <c r="B11" s="68" t="s">
        <v>71</v>
      </c>
      <c r="C11" s="14">
        <v>150</v>
      </c>
      <c r="D11" s="14">
        <v>150</v>
      </c>
      <c r="E11" s="54"/>
      <c r="F11" s="20">
        <v>5</v>
      </c>
      <c r="G11" s="68" t="s">
        <v>76</v>
      </c>
      <c r="H11" s="14">
        <v>18946</v>
      </c>
      <c r="I11" s="14">
        <v>21854</v>
      </c>
      <c r="J11" s="10"/>
      <c r="K11" s="10"/>
    </row>
    <row r="12" spans="1:11" ht="15" x14ac:dyDescent="0.2">
      <c r="A12" s="142">
        <v>6</v>
      </c>
      <c r="B12" s="139" t="s">
        <v>82</v>
      </c>
      <c r="C12" s="144"/>
      <c r="D12" s="144">
        <v>0</v>
      </c>
      <c r="E12" s="54"/>
      <c r="F12" s="20">
        <v>6</v>
      </c>
      <c r="G12" s="68" t="s">
        <v>9</v>
      </c>
      <c r="H12" s="14">
        <v>36427</v>
      </c>
      <c r="I12" s="14">
        <v>36727</v>
      </c>
      <c r="J12" s="10"/>
      <c r="K12" s="10"/>
    </row>
    <row r="13" spans="1:11" ht="4.5" hidden="1" customHeight="1" x14ac:dyDescent="0.2">
      <c r="A13" s="142"/>
      <c r="B13" s="140"/>
      <c r="C13" s="145"/>
      <c r="D13" s="145"/>
      <c r="E13" s="54"/>
      <c r="F13" s="14"/>
      <c r="G13" s="14" t="s">
        <v>35</v>
      </c>
      <c r="H13" s="14"/>
      <c r="I13" s="14"/>
      <c r="J13" s="10"/>
      <c r="K13" s="10"/>
    </row>
    <row r="14" spans="1:11" ht="15" hidden="1" customHeight="1" x14ac:dyDescent="0.2">
      <c r="A14" s="142"/>
      <c r="B14" s="141"/>
      <c r="C14" s="146"/>
      <c r="D14" s="146"/>
      <c r="E14" s="54"/>
      <c r="F14" s="14"/>
      <c r="G14" s="14" t="s">
        <v>36</v>
      </c>
      <c r="H14" s="14"/>
      <c r="I14" s="14"/>
      <c r="J14" s="10"/>
      <c r="K14" s="10"/>
    </row>
    <row r="15" spans="1:11" ht="15" x14ac:dyDescent="0.2">
      <c r="A15" s="20">
        <v>7</v>
      </c>
      <c r="B15" s="68" t="s">
        <v>83</v>
      </c>
      <c r="C15" s="68">
        <v>7822</v>
      </c>
      <c r="D15" s="68">
        <v>4178</v>
      </c>
      <c r="E15" s="22"/>
      <c r="F15" s="14">
        <v>7</v>
      </c>
      <c r="G15" s="68" t="s">
        <v>8</v>
      </c>
      <c r="H15" s="68">
        <v>10200</v>
      </c>
      <c r="I15" s="68">
        <v>13665</v>
      </c>
      <c r="J15" s="10"/>
      <c r="K15" s="10"/>
    </row>
    <row r="16" spans="1:11" ht="15" x14ac:dyDescent="0.2">
      <c r="A16" s="20">
        <v>8</v>
      </c>
      <c r="B16" s="68" t="s">
        <v>42</v>
      </c>
      <c r="C16" s="14">
        <v>44750</v>
      </c>
      <c r="D16" s="14">
        <v>104331</v>
      </c>
      <c r="E16" s="22"/>
      <c r="F16" s="14">
        <v>8</v>
      </c>
      <c r="G16" s="68" t="s">
        <v>14</v>
      </c>
      <c r="H16" s="68">
        <v>3350</v>
      </c>
      <c r="I16" s="68">
        <v>7101</v>
      </c>
      <c r="J16" s="10"/>
      <c r="K16" s="10"/>
    </row>
    <row r="17" spans="1:11" ht="15.75" x14ac:dyDescent="0.25">
      <c r="A17" s="74"/>
      <c r="B17" s="21" t="s">
        <v>101</v>
      </c>
      <c r="C17" s="21">
        <f>SUM(C7:C16)</f>
        <v>321150</v>
      </c>
      <c r="D17" s="21">
        <f>SUM(D7:D16)</f>
        <v>391767</v>
      </c>
      <c r="E17" s="22"/>
      <c r="F17" s="14">
        <v>9</v>
      </c>
      <c r="G17" s="68" t="s">
        <v>104</v>
      </c>
      <c r="H17" s="68"/>
      <c r="I17" s="68">
        <v>43866</v>
      </c>
      <c r="J17" s="10"/>
      <c r="K17" s="10"/>
    </row>
    <row r="18" spans="1:11" ht="15.75" x14ac:dyDescent="0.25">
      <c r="A18" s="54"/>
      <c r="B18" s="68" t="s">
        <v>72</v>
      </c>
      <c r="C18" s="68">
        <v>119359</v>
      </c>
      <c r="D18" s="68">
        <v>118570</v>
      </c>
      <c r="E18" s="55"/>
      <c r="F18" s="10"/>
      <c r="G18" s="21" t="s">
        <v>33</v>
      </c>
      <c r="H18" s="21">
        <f>SUM(H7:H17)</f>
        <v>321150</v>
      </c>
      <c r="I18" s="21">
        <f>SUM(I7:I17)</f>
        <v>391767</v>
      </c>
      <c r="J18" s="10"/>
      <c r="K18" s="10"/>
    </row>
    <row r="19" spans="1:11" ht="15" x14ac:dyDescent="0.2">
      <c r="A19" s="10"/>
      <c r="B19" s="68" t="s">
        <v>73</v>
      </c>
      <c r="C19" s="14">
        <v>1750</v>
      </c>
      <c r="D19" s="14">
        <v>1270</v>
      </c>
      <c r="E19" s="10"/>
      <c r="F19" s="10"/>
      <c r="G19" s="68" t="s">
        <v>72</v>
      </c>
      <c r="H19" s="14">
        <v>119359</v>
      </c>
      <c r="I19" s="14">
        <v>118570</v>
      </c>
      <c r="J19" s="10"/>
      <c r="K19" s="10"/>
    </row>
    <row r="20" spans="1:11" ht="15.75" x14ac:dyDescent="0.25">
      <c r="A20" s="10"/>
      <c r="B20" s="21" t="s">
        <v>65</v>
      </c>
      <c r="C20" s="21">
        <f>SUM(C17:C19)</f>
        <v>442259</v>
      </c>
      <c r="D20" s="21">
        <f>SUM(D17:D19)</f>
        <v>511607</v>
      </c>
      <c r="E20" s="10"/>
      <c r="F20" s="10"/>
      <c r="G20" s="68" t="s">
        <v>73</v>
      </c>
      <c r="H20" s="14">
        <v>1750</v>
      </c>
      <c r="I20" s="14">
        <v>1270</v>
      </c>
      <c r="J20" s="10"/>
      <c r="K20" s="10"/>
    </row>
    <row r="21" spans="1:11" ht="15.75" x14ac:dyDescent="0.25">
      <c r="A21" s="10"/>
      <c r="B21" s="10"/>
      <c r="C21" s="124"/>
      <c r="D21" s="10"/>
      <c r="E21" s="10"/>
      <c r="F21" s="10"/>
      <c r="G21" s="21" t="s">
        <v>65</v>
      </c>
      <c r="H21" s="21">
        <f>SUM(H18:H20)</f>
        <v>442259</v>
      </c>
      <c r="I21" s="21">
        <f>SUM(I18:I20)</f>
        <v>511607</v>
      </c>
      <c r="J21" s="10"/>
      <c r="K21" s="10"/>
    </row>
    <row r="22" spans="1:11" ht="1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</sheetData>
  <mergeCells count="5">
    <mergeCell ref="B12:B14"/>
    <mergeCell ref="A12:A14"/>
    <mergeCell ref="B2:G2"/>
    <mergeCell ref="C12:C14"/>
    <mergeCell ref="D12:D14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H1" sqref="H1:J1"/>
    </sheetView>
  </sheetViews>
  <sheetFormatPr defaultRowHeight="12.75" x14ac:dyDescent="0.2"/>
  <cols>
    <col min="1" max="1" width="4.140625" customWidth="1"/>
    <col min="2" max="2" width="47" customWidth="1"/>
    <col min="3" max="3" width="10" style="15" customWidth="1"/>
    <col min="4" max="4" width="12" style="15" customWidth="1"/>
    <col min="5" max="5" width="10.140625" customWidth="1"/>
    <col min="6" max="6" width="12" style="15" customWidth="1"/>
    <col min="7" max="7" width="10.140625" style="15" customWidth="1"/>
    <col min="8" max="8" width="12.140625" customWidth="1"/>
    <col min="9" max="9" width="10.140625" style="16" customWidth="1"/>
    <col min="10" max="10" width="11.85546875" style="16" customWidth="1"/>
    <col min="11" max="11" width="10.140625" style="16" customWidth="1"/>
    <col min="12" max="12" width="7.28515625" style="29" customWidth="1"/>
    <col min="13" max="13" width="8.140625" style="29" customWidth="1"/>
    <col min="14" max="14" width="10.140625" customWidth="1"/>
  </cols>
  <sheetData>
    <row r="1" spans="1:15" x14ac:dyDescent="0.2">
      <c r="H1" t="s">
        <v>140</v>
      </c>
      <c r="I1"/>
      <c r="J1"/>
      <c r="L1" s="17"/>
      <c r="M1" s="17"/>
    </row>
    <row r="2" spans="1:15" ht="15.75" x14ac:dyDescent="0.25">
      <c r="A2" s="143" t="s">
        <v>117</v>
      </c>
      <c r="B2" s="143"/>
      <c r="C2" s="143"/>
      <c r="D2" s="143"/>
      <c r="E2" s="143"/>
      <c r="F2" s="143"/>
      <c r="G2" s="143"/>
      <c r="H2" s="143"/>
      <c r="I2" s="143"/>
      <c r="J2" s="143"/>
      <c r="K2" s="91"/>
      <c r="L2" s="91"/>
      <c r="M2" s="91"/>
      <c r="N2" s="91"/>
      <c r="O2" s="12"/>
    </row>
    <row r="3" spans="1:15" ht="15.75" x14ac:dyDescent="0.25">
      <c r="A3" s="75"/>
      <c r="B3" s="75"/>
      <c r="C3" s="75"/>
      <c r="D3" s="75"/>
      <c r="E3" s="75"/>
      <c r="F3" s="76"/>
      <c r="G3" s="76"/>
      <c r="H3" s="76"/>
      <c r="I3" s="17" t="s">
        <v>56</v>
      </c>
      <c r="J3" s="76"/>
      <c r="K3" s="76"/>
      <c r="L3" s="76"/>
      <c r="M3" s="76"/>
      <c r="N3" s="76"/>
      <c r="O3" s="12"/>
    </row>
    <row r="4" spans="1:15" ht="15.75" x14ac:dyDescent="0.25">
      <c r="A4" s="75"/>
      <c r="B4" s="75"/>
      <c r="C4" s="75"/>
      <c r="D4" s="75"/>
      <c r="E4" s="75"/>
      <c r="F4" s="76"/>
      <c r="G4" s="76"/>
      <c r="H4" s="76"/>
      <c r="I4" s="12"/>
      <c r="J4" s="12" t="s">
        <v>31</v>
      </c>
      <c r="K4" s="76"/>
      <c r="L4" s="76"/>
      <c r="M4" s="76"/>
      <c r="N4" s="76"/>
      <c r="O4" s="12"/>
    </row>
    <row r="5" spans="1:15" x14ac:dyDescent="0.2">
      <c r="A5" s="61"/>
      <c r="B5" s="148" t="s">
        <v>0</v>
      </c>
      <c r="C5" s="147" t="s">
        <v>1</v>
      </c>
      <c r="D5" s="147"/>
      <c r="E5" s="147"/>
      <c r="F5" s="147"/>
      <c r="G5" s="147" t="s">
        <v>90</v>
      </c>
      <c r="H5" s="147"/>
      <c r="I5" s="147"/>
      <c r="J5" s="147"/>
      <c r="K5" s="97"/>
      <c r="L5" s="98"/>
      <c r="M5" s="98"/>
      <c r="N5" s="61"/>
    </row>
    <row r="6" spans="1:15" x14ac:dyDescent="0.2">
      <c r="A6" s="61"/>
      <c r="B6" s="149"/>
      <c r="C6" s="147" t="s">
        <v>125</v>
      </c>
      <c r="D6" s="157"/>
      <c r="E6" s="147" t="s">
        <v>127</v>
      </c>
      <c r="F6" s="157"/>
      <c r="G6" s="147" t="s">
        <v>125</v>
      </c>
      <c r="H6" s="147"/>
      <c r="I6" s="147" t="s">
        <v>127</v>
      </c>
      <c r="J6" s="147"/>
      <c r="K6" s="110"/>
      <c r="L6" s="109"/>
      <c r="M6" s="109"/>
      <c r="N6" s="110"/>
    </row>
    <row r="7" spans="1:15" x14ac:dyDescent="0.2">
      <c r="A7" s="61"/>
      <c r="B7" s="150"/>
      <c r="C7" s="127" t="s">
        <v>91</v>
      </c>
      <c r="D7" s="127" t="s">
        <v>92</v>
      </c>
      <c r="E7" s="112" t="s">
        <v>91</v>
      </c>
      <c r="F7" s="112" t="s">
        <v>92</v>
      </c>
      <c r="G7" s="127" t="s">
        <v>91</v>
      </c>
      <c r="H7" s="127" t="s">
        <v>92</v>
      </c>
      <c r="I7" s="112" t="s">
        <v>91</v>
      </c>
      <c r="J7" s="112" t="s">
        <v>92</v>
      </c>
      <c r="K7" s="110"/>
      <c r="L7" s="109"/>
      <c r="M7" s="109"/>
      <c r="N7" s="110"/>
    </row>
    <row r="8" spans="1:15" ht="12" customHeight="1" x14ac:dyDescent="0.2">
      <c r="A8" s="151">
        <v>1</v>
      </c>
      <c r="B8" s="27" t="s">
        <v>96</v>
      </c>
      <c r="C8" s="127"/>
      <c r="D8" s="24"/>
      <c r="E8" s="112"/>
      <c r="F8" s="24"/>
      <c r="G8" s="69"/>
      <c r="H8" s="113"/>
      <c r="I8" s="69"/>
      <c r="J8" s="113"/>
      <c r="K8" s="111"/>
      <c r="L8" s="99"/>
      <c r="M8" s="111"/>
      <c r="N8" s="111"/>
    </row>
    <row r="9" spans="1:15" ht="12.75" customHeight="1" x14ac:dyDescent="0.2">
      <c r="A9" s="152"/>
      <c r="B9" s="27" t="s">
        <v>94</v>
      </c>
      <c r="C9" s="114"/>
      <c r="D9" s="24"/>
      <c r="E9" s="114"/>
      <c r="F9" s="24"/>
      <c r="G9" s="69"/>
      <c r="H9" s="114"/>
      <c r="I9" s="69"/>
      <c r="J9" s="114"/>
      <c r="K9" s="100"/>
      <c r="L9" s="99"/>
      <c r="M9" s="100"/>
      <c r="N9" s="100"/>
    </row>
    <row r="10" spans="1:15" s="28" customFormat="1" x14ac:dyDescent="0.2">
      <c r="A10" s="152"/>
      <c r="B10" s="72" t="s">
        <v>93</v>
      </c>
      <c r="C10" s="25"/>
      <c r="D10" s="26"/>
      <c r="E10" s="25"/>
      <c r="F10" s="26"/>
      <c r="G10" s="44"/>
      <c r="H10" s="45"/>
      <c r="I10" s="44"/>
      <c r="J10" s="45"/>
      <c r="K10" s="102"/>
      <c r="L10" s="101"/>
      <c r="M10" s="102"/>
      <c r="N10" s="102"/>
    </row>
    <row r="11" spans="1:15" s="28" customFormat="1" x14ac:dyDescent="0.2">
      <c r="A11" s="152"/>
      <c r="B11" s="72" t="s">
        <v>95</v>
      </c>
      <c r="C11" s="25"/>
      <c r="D11" s="26"/>
      <c r="E11" s="25"/>
      <c r="F11" s="26"/>
      <c r="G11" s="26"/>
      <c r="H11" s="25"/>
      <c r="I11" s="26"/>
      <c r="J11" s="25"/>
      <c r="K11" s="63"/>
      <c r="L11" s="98"/>
      <c r="M11" s="102"/>
      <c r="N11" s="102"/>
    </row>
    <row r="12" spans="1:15" x14ac:dyDescent="0.2">
      <c r="A12" s="152"/>
      <c r="B12" s="72" t="s">
        <v>84</v>
      </c>
      <c r="C12" s="27"/>
      <c r="D12" s="23"/>
      <c r="E12" s="27"/>
      <c r="F12" s="23"/>
      <c r="G12" s="70"/>
      <c r="H12" s="66"/>
      <c r="I12" s="70"/>
      <c r="J12" s="66"/>
      <c r="K12" s="105"/>
      <c r="L12" s="101"/>
      <c r="M12" s="102"/>
      <c r="N12" s="102"/>
    </row>
    <row r="13" spans="1:15" x14ac:dyDescent="0.2">
      <c r="A13" s="152"/>
      <c r="B13" s="72" t="s">
        <v>85</v>
      </c>
      <c r="C13" s="27"/>
      <c r="D13" s="23"/>
      <c r="E13" s="27"/>
      <c r="F13" s="23"/>
      <c r="G13" s="70"/>
      <c r="H13" s="66"/>
      <c r="I13" s="70"/>
      <c r="J13" s="66"/>
      <c r="K13" s="105"/>
      <c r="L13" s="101"/>
      <c r="M13" s="102"/>
      <c r="N13" s="102"/>
    </row>
    <row r="14" spans="1:15" x14ac:dyDescent="0.2">
      <c r="A14" s="152"/>
      <c r="B14" s="72" t="s">
        <v>97</v>
      </c>
      <c r="C14" s="27"/>
      <c r="D14" s="23"/>
      <c r="E14" s="27"/>
      <c r="F14" s="23"/>
      <c r="G14" s="70"/>
      <c r="H14" s="66"/>
      <c r="I14" s="66">
        <v>598</v>
      </c>
      <c r="J14" s="66"/>
      <c r="K14" s="105"/>
      <c r="L14" s="101"/>
      <c r="M14" s="102"/>
      <c r="N14" s="102"/>
    </row>
    <row r="15" spans="1:15" x14ac:dyDescent="0.2">
      <c r="A15" s="153"/>
      <c r="B15" s="25" t="s">
        <v>98</v>
      </c>
      <c r="C15" s="25">
        <f>SUM(C8:C14)</f>
        <v>0</v>
      </c>
      <c r="D15" s="25">
        <f t="shared" ref="D15" si="0">SUM(D8:D14)</f>
        <v>0</v>
      </c>
      <c r="E15" s="25">
        <f>SUM(E8:E14)</f>
        <v>0</v>
      </c>
      <c r="F15" s="25">
        <f t="shared" ref="F15:J15" si="1">SUM(F8:F14)</f>
        <v>0</v>
      </c>
      <c r="G15" s="25">
        <f t="shared" ref="G15:H15" si="2">SUM(G8:G14)</f>
        <v>0</v>
      </c>
      <c r="H15" s="25">
        <f t="shared" si="2"/>
        <v>0</v>
      </c>
      <c r="I15" s="25">
        <f t="shared" si="1"/>
        <v>598</v>
      </c>
      <c r="J15" s="25">
        <f t="shared" si="1"/>
        <v>0</v>
      </c>
      <c r="K15" s="105"/>
      <c r="L15" s="101"/>
      <c r="M15" s="102"/>
      <c r="N15" s="102"/>
    </row>
    <row r="16" spans="1:15" x14ac:dyDescent="0.2">
      <c r="A16" s="151">
        <v>2</v>
      </c>
      <c r="B16" s="72" t="s">
        <v>86</v>
      </c>
      <c r="C16" s="27"/>
      <c r="D16" s="23"/>
      <c r="E16" s="27"/>
      <c r="F16" s="23"/>
      <c r="G16" s="70"/>
      <c r="H16" s="66"/>
      <c r="I16" s="70"/>
      <c r="J16" s="66"/>
      <c r="K16" s="105"/>
      <c r="L16" s="101"/>
      <c r="M16" s="102"/>
      <c r="N16" s="102"/>
    </row>
    <row r="17" spans="1:14" x14ac:dyDescent="0.2">
      <c r="A17" s="153"/>
      <c r="B17" s="25" t="s">
        <v>79</v>
      </c>
      <c r="C17" s="25">
        <f t="shared" ref="C17:D17" si="3">SUM(C16)</f>
        <v>0</v>
      </c>
      <c r="D17" s="25">
        <f t="shared" si="3"/>
        <v>0</v>
      </c>
      <c r="E17" s="25">
        <f t="shared" ref="E17:J17" si="4">SUM(E16)</f>
        <v>0</v>
      </c>
      <c r="F17" s="25">
        <f t="shared" si="4"/>
        <v>0</v>
      </c>
      <c r="G17" s="25">
        <f t="shared" ref="G17:H17" si="5">SUM(G16)</f>
        <v>0</v>
      </c>
      <c r="H17" s="25">
        <f t="shared" si="5"/>
        <v>0</v>
      </c>
      <c r="I17" s="25">
        <f t="shared" si="4"/>
        <v>0</v>
      </c>
      <c r="J17" s="25">
        <f t="shared" si="4"/>
        <v>0</v>
      </c>
      <c r="K17" s="105"/>
      <c r="L17" s="101"/>
      <c r="M17" s="102"/>
      <c r="N17" s="102"/>
    </row>
    <row r="18" spans="1:14" x14ac:dyDescent="0.2">
      <c r="A18" s="151">
        <v>3</v>
      </c>
      <c r="B18" s="27" t="s">
        <v>87</v>
      </c>
      <c r="C18" s="27"/>
      <c r="D18" s="23"/>
      <c r="E18" s="27"/>
      <c r="F18" s="23"/>
      <c r="G18" s="70"/>
      <c r="H18" s="66"/>
      <c r="I18" s="70"/>
      <c r="J18" s="66"/>
      <c r="K18" s="105"/>
      <c r="L18" s="101"/>
      <c r="M18" s="102"/>
      <c r="N18" s="102"/>
    </row>
    <row r="19" spans="1:14" x14ac:dyDescent="0.2">
      <c r="A19" s="152"/>
      <c r="B19" s="27" t="s">
        <v>88</v>
      </c>
      <c r="C19" s="27"/>
      <c r="D19" s="23"/>
      <c r="E19" s="27"/>
      <c r="F19" s="23"/>
      <c r="G19" s="66">
        <v>300</v>
      </c>
      <c r="H19" s="66"/>
      <c r="I19" s="66">
        <v>300</v>
      </c>
      <c r="J19" s="66"/>
      <c r="K19" s="105"/>
      <c r="L19" s="101"/>
      <c r="M19" s="102"/>
      <c r="N19" s="102"/>
    </row>
    <row r="20" spans="1:14" x14ac:dyDescent="0.2">
      <c r="A20" s="152"/>
      <c r="B20" s="72" t="s">
        <v>89</v>
      </c>
      <c r="C20" s="27"/>
      <c r="D20" s="23"/>
      <c r="E20" s="27"/>
      <c r="F20" s="23"/>
      <c r="G20" s="70"/>
      <c r="H20" s="66"/>
      <c r="I20" s="70"/>
      <c r="J20" s="66"/>
      <c r="K20" s="105"/>
      <c r="L20" s="101"/>
      <c r="M20" s="102"/>
      <c r="N20" s="102"/>
    </row>
    <row r="21" spans="1:14" x14ac:dyDescent="0.2">
      <c r="A21" s="153"/>
      <c r="B21" s="115" t="s">
        <v>80</v>
      </c>
      <c r="C21" s="25">
        <f>SUM(C18:C20)</f>
        <v>0</v>
      </c>
      <c r="D21" s="25">
        <f t="shared" ref="D21" si="6">SUM(D18:D20)</f>
        <v>0</v>
      </c>
      <c r="E21" s="25">
        <f>SUM(E18:E20)</f>
        <v>0</v>
      </c>
      <c r="F21" s="25">
        <f t="shared" ref="F21:J21" si="7">SUM(F18:F20)</f>
        <v>0</v>
      </c>
      <c r="G21" s="25">
        <f t="shared" ref="G21:H21" si="8">SUM(G18:G20)</f>
        <v>300</v>
      </c>
      <c r="H21" s="25">
        <f t="shared" si="8"/>
        <v>0</v>
      </c>
      <c r="I21" s="25">
        <f t="shared" si="7"/>
        <v>300</v>
      </c>
      <c r="J21" s="25">
        <f t="shared" si="7"/>
        <v>0</v>
      </c>
      <c r="K21" s="105"/>
      <c r="L21" s="101"/>
      <c r="M21" s="102"/>
      <c r="N21" s="102"/>
    </row>
    <row r="22" spans="1:14" x14ac:dyDescent="0.2">
      <c r="A22" s="116">
        <v>4</v>
      </c>
      <c r="B22" s="25" t="s">
        <v>81</v>
      </c>
      <c r="C22" s="25">
        <v>27020</v>
      </c>
      <c r="D22" s="26"/>
      <c r="E22" s="25">
        <v>27041</v>
      </c>
      <c r="F22" s="26"/>
      <c r="G22" s="44"/>
      <c r="H22" s="45"/>
      <c r="I22" s="45">
        <v>1</v>
      </c>
      <c r="J22" s="45"/>
      <c r="K22" s="105"/>
      <c r="L22" s="101"/>
      <c r="M22" s="102"/>
      <c r="N22" s="102"/>
    </row>
    <row r="23" spans="1:14" x14ac:dyDescent="0.2">
      <c r="A23" s="116">
        <v>5</v>
      </c>
      <c r="B23" s="25" t="s">
        <v>71</v>
      </c>
      <c r="C23" s="25"/>
      <c r="D23" s="26"/>
      <c r="E23" s="25"/>
      <c r="F23" s="26"/>
      <c r="G23" s="44"/>
      <c r="H23" s="45"/>
      <c r="I23" s="44"/>
      <c r="J23" s="45"/>
      <c r="K23" s="105"/>
      <c r="L23" s="101"/>
      <c r="M23" s="102"/>
      <c r="N23" s="102"/>
    </row>
    <row r="24" spans="1:14" x14ac:dyDescent="0.2">
      <c r="A24" s="117">
        <v>6</v>
      </c>
      <c r="B24" s="25" t="s">
        <v>82</v>
      </c>
      <c r="C24" s="25"/>
      <c r="D24" s="26"/>
      <c r="E24" s="25"/>
      <c r="F24" s="26"/>
      <c r="G24" s="44"/>
      <c r="H24" s="45"/>
      <c r="I24" s="44"/>
      <c r="J24" s="45"/>
      <c r="K24" s="105"/>
      <c r="L24" s="101"/>
      <c r="M24" s="102"/>
      <c r="N24" s="102"/>
    </row>
    <row r="25" spans="1:14" x14ac:dyDescent="0.2">
      <c r="A25" s="117">
        <v>7</v>
      </c>
      <c r="B25" s="115" t="s">
        <v>83</v>
      </c>
      <c r="C25" s="25"/>
      <c r="D25" s="26"/>
      <c r="E25" s="25"/>
      <c r="F25" s="26"/>
      <c r="G25" s="44"/>
      <c r="H25" s="45"/>
      <c r="I25" s="44"/>
      <c r="J25" s="45"/>
      <c r="K25" s="105"/>
      <c r="L25" s="101"/>
      <c r="M25" s="102"/>
      <c r="N25" s="102"/>
    </row>
    <row r="26" spans="1:14" s="28" customFormat="1" x14ac:dyDescent="0.2">
      <c r="A26" s="116">
        <v>8</v>
      </c>
      <c r="B26" s="25" t="s">
        <v>42</v>
      </c>
      <c r="C26" s="25">
        <v>2500</v>
      </c>
      <c r="D26" s="26"/>
      <c r="E26" s="25">
        <v>3972</v>
      </c>
      <c r="F26" s="26"/>
      <c r="G26" s="25">
        <v>1150</v>
      </c>
      <c r="H26" s="25"/>
      <c r="I26" s="25">
        <v>2466</v>
      </c>
      <c r="J26" s="25"/>
      <c r="K26" s="63"/>
      <c r="L26" s="101"/>
      <c r="M26" s="102"/>
      <c r="N26" s="102"/>
    </row>
    <row r="27" spans="1:14" x14ac:dyDescent="0.2">
      <c r="A27" s="61"/>
      <c r="B27" s="25" t="s">
        <v>32</v>
      </c>
      <c r="C27" s="25">
        <f>SUM(C15,C17,C21,C22:C26)</f>
        <v>29520</v>
      </c>
      <c r="D27" s="25">
        <f t="shared" ref="D27" si="9">SUM(D15,D17,D21,D22:D26)</f>
        <v>0</v>
      </c>
      <c r="E27" s="25">
        <f>SUM(E15,E17,E21,E22:E26)</f>
        <v>31013</v>
      </c>
      <c r="F27" s="25">
        <f t="shared" ref="F27:J27" si="10">SUM(F15,F17,F21,F22:F26)</f>
        <v>0</v>
      </c>
      <c r="G27" s="25">
        <f t="shared" ref="G27:H27" si="11">SUM(G15,G17,G21,G22:G26)</f>
        <v>1450</v>
      </c>
      <c r="H27" s="25">
        <f t="shared" si="11"/>
        <v>0</v>
      </c>
      <c r="I27" s="25">
        <f t="shared" si="10"/>
        <v>3365</v>
      </c>
      <c r="J27" s="25">
        <f t="shared" si="10"/>
        <v>0</v>
      </c>
      <c r="K27" s="105"/>
      <c r="L27" s="101"/>
      <c r="M27" s="102"/>
      <c r="N27" s="102"/>
    </row>
    <row r="28" spans="1:14" x14ac:dyDescent="0.2">
      <c r="A28" s="61"/>
      <c r="B28" s="72" t="s">
        <v>72</v>
      </c>
      <c r="C28" s="27">
        <v>78343</v>
      </c>
      <c r="D28" s="23"/>
      <c r="E28" s="27">
        <v>76970</v>
      </c>
      <c r="F28" s="23"/>
      <c r="G28" s="66">
        <v>41016</v>
      </c>
      <c r="H28" s="66"/>
      <c r="I28" s="66">
        <v>41600</v>
      </c>
      <c r="J28" s="66"/>
      <c r="K28" s="105"/>
      <c r="L28" s="101"/>
      <c r="M28" s="102"/>
      <c r="N28" s="102"/>
    </row>
    <row r="29" spans="1:14" x14ac:dyDescent="0.2">
      <c r="A29" s="61"/>
      <c r="B29" s="72" t="s">
        <v>73</v>
      </c>
      <c r="C29" s="27">
        <v>550</v>
      </c>
      <c r="D29" s="23"/>
      <c r="E29" s="27">
        <v>1070</v>
      </c>
      <c r="F29" s="23"/>
      <c r="G29" s="66">
        <v>1200</v>
      </c>
      <c r="H29" s="66"/>
      <c r="I29" s="66">
        <v>200</v>
      </c>
      <c r="J29" s="66"/>
      <c r="K29" s="105"/>
      <c r="L29" s="101"/>
      <c r="M29" s="102"/>
      <c r="N29" s="102"/>
    </row>
    <row r="30" spans="1:14" x14ac:dyDescent="0.2">
      <c r="A30" s="61"/>
      <c r="B30" s="25" t="s">
        <v>65</v>
      </c>
      <c r="C30" s="25">
        <f>SUM(C27:C29)</f>
        <v>108413</v>
      </c>
      <c r="D30" s="25">
        <f>SUM(D27:D29)</f>
        <v>0</v>
      </c>
      <c r="E30" s="25">
        <f>SUM(E27:E29)</f>
        <v>109053</v>
      </c>
      <c r="F30" s="25">
        <f>SUM(F27:F29)</f>
        <v>0</v>
      </c>
      <c r="G30" s="25">
        <f t="shared" ref="G30:H30" si="12">SUM(G27:G29)</f>
        <v>43666</v>
      </c>
      <c r="H30" s="25">
        <f t="shared" si="12"/>
        <v>0</v>
      </c>
      <c r="I30" s="25">
        <f t="shared" ref="I30:J30" si="13">SUM(I27:I29)</f>
        <v>45165</v>
      </c>
      <c r="J30" s="25">
        <f t="shared" si="13"/>
        <v>0</v>
      </c>
      <c r="K30" s="105"/>
      <c r="L30" s="101"/>
      <c r="M30" s="102"/>
      <c r="N30" s="102"/>
    </row>
    <row r="31" spans="1:14" s="28" customFormat="1" x14ac:dyDescent="0.2">
      <c r="A31" s="63"/>
      <c r="B31" s="63"/>
      <c r="C31" s="98"/>
      <c r="D31" s="63"/>
      <c r="E31" s="63"/>
      <c r="F31" s="98"/>
      <c r="G31" s="63"/>
      <c r="H31" s="63"/>
      <c r="I31" s="98"/>
      <c r="J31" s="63"/>
      <c r="K31" s="63"/>
      <c r="L31" s="101"/>
      <c r="M31" s="102"/>
      <c r="N31" s="102"/>
    </row>
    <row r="32" spans="1:14" x14ac:dyDescent="0.2">
      <c r="A32" s="61"/>
      <c r="B32" s="61"/>
      <c r="C32" s="96"/>
      <c r="D32" s="103"/>
      <c r="E32" s="61"/>
      <c r="F32" s="96"/>
      <c r="G32" s="103"/>
      <c r="H32" s="61"/>
      <c r="I32" s="104"/>
      <c r="J32" s="105"/>
      <c r="K32" s="105"/>
      <c r="L32" s="101"/>
      <c r="M32" s="102"/>
      <c r="N32" s="102"/>
    </row>
    <row r="33" spans="1:15" x14ac:dyDescent="0.2">
      <c r="A33" s="61"/>
      <c r="B33" s="61"/>
      <c r="C33" s="96"/>
      <c r="D33" s="103"/>
      <c r="E33" s="61"/>
      <c r="F33" s="96"/>
      <c r="G33" s="103"/>
      <c r="H33" s="61"/>
      <c r="I33" s="104"/>
      <c r="J33" s="105"/>
      <c r="K33" s="105"/>
      <c r="L33" s="101"/>
      <c r="M33" s="102"/>
      <c r="N33" s="102"/>
    </row>
    <row r="34" spans="1:15" s="28" customFormat="1" x14ac:dyDescent="0.2">
      <c r="A34" s="63"/>
      <c r="B34" s="63"/>
      <c r="C34" s="98"/>
      <c r="D34" s="63"/>
      <c r="E34" s="63"/>
      <c r="F34" s="98"/>
      <c r="G34" s="63"/>
      <c r="H34" s="63"/>
      <c r="I34" s="98"/>
      <c r="J34" s="63"/>
      <c r="K34" s="63"/>
      <c r="L34" s="101"/>
      <c r="M34" s="102"/>
      <c r="N34" s="102"/>
    </row>
    <row r="35" spans="1:15" x14ac:dyDescent="0.2">
      <c r="A35" s="61"/>
      <c r="B35" s="61"/>
      <c r="C35" s="96"/>
      <c r="D35" s="103"/>
      <c r="E35" s="61"/>
      <c r="F35" s="96"/>
      <c r="G35" s="103"/>
      <c r="H35" s="61"/>
      <c r="I35" s="104"/>
      <c r="J35" s="105"/>
      <c r="K35" s="105"/>
      <c r="L35" s="101"/>
      <c r="M35" s="102"/>
      <c r="N35" s="102"/>
    </row>
    <row r="36" spans="1:15" s="28" customFormat="1" x14ac:dyDescent="0.2">
      <c r="A36" s="63"/>
      <c r="B36" s="63"/>
      <c r="C36" s="98"/>
      <c r="D36" s="63"/>
      <c r="E36" s="63"/>
      <c r="F36" s="98"/>
      <c r="G36" s="63"/>
      <c r="H36" s="63"/>
      <c r="I36" s="98"/>
      <c r="J36" s="63"/>
      <c r="K36" s="63"/>
      <c r="L36" s="101"/>
      <c r="M36" s="102"/>
      <c r="N36" s="102"/>
    </row>
    <row r="37" spans="1:15" x14ac:dyDescent="0.2">
      <c r="A37" s="61"/>
      <c r="B37" s="61"/>
      <c r="C37" s="96"/>
      <c r="D37" s="103"/>
      <c r="E37" s="61"/>
      <c r="F37" s="96"/>
      <c r="G37" s="103"/>
      <c r="H37" s="61"/>
      <c r="I37" s="104"/>
      <c r="J37" s="105"/>
      <c r="K37" s="105"/>
      <c r="L37" s="101"/>
      <c r="M37" s="102"/>
      <c r="N37" s="102"/>
    </row>
    <row r="38" spans="1:15" x14ac:dyDescent="0.2">
      <c r="A38" s="61"/>
      <c r="B38" s="61"/>
      <c r="C38" s="96"/>
      <c r="D38" s="103"/>
      <c r="E38" s="61"/>
      <c r="F38" s="96"/>
      <c r="G38" s="103"/>
      <c r="H38" s="61"/>
      <c r="I38" s="104"/>
      <c r="J38" s="105"/>
      <c r="K38" s="105"/>
      <c r="L38" s="101"/>
      <c r="M38" s="102"/>
      <c r="N38" s="102"/>
    </row>
    <row r="39" spans="1:15" x14ac:dyDescent="0.2">
      <c r="A39" s="61"/>
      <c r="B39" s="61"/>
      <c r="C39" s="96"/>
      <c r="D39" s="103"/>
      <c r="E39" s="61"/>
      <c r="F39" s="96"/>
      <c r="G39" s="103"/>
      <c r="H39" s="61"/>
      <c r="I39" s="104"/>
      <c r="J39" s="105"/>
      <c r="K39" s="105"/>
      <c r="L39" s="101"/>
      <c r="M39" s="102"/>
      <c r="N39" s="102"/>
    </row>
    <row r="40" spans="1:15" x14ac:dyDescent="0.2">
      <c r="A40" s="61"/>
      <c r="B40" s="63"/>
      <c r="C40" s="98"/>
      <c r="D40" s="63"/>
      <c r="E40" s="63"/>
      <c r="F40" s="98"/>
      <c r="G40" s="63"/>
      <c r="H40" s="63"/>
      <c r="I40" s="98"/>
      <c r="J40" s="63"/>
      <c r="K40" s="63"/>
      <c r="L40" s="101"/>
      <c r="M40" s="102"/>
      <c r="N40" s="102"/>
    </row>
    <row r="41" spans="1:15" x14ac:dyDescent="0.2">
      <c r="A41" s="61"/>
      <c r="B41" s="63"/>
      <c r="C41" s="98"/>
      <c r="D41" s="63"/>
      <c r="E41" s="63"/>
      <c r="F41" s="98"/>
      <c r="G41" s="63"/>
      <c r="H41" s="63"/>
      <c r="I41" s="98"/>
      <c r="J41" s="63"/>
      <c r="K41" s="63"/>
      <c r="L41" s="101"/>
      <c r="M41" s="102"/>
      <c r="N41" s="102"/>
    </row>
    <row r="42" spans="1:15" s="71" customFormat="1" ht="15.75" x14ac:dyDescent="0.25">
      <c r="A42" s="143" t="s">
        <v>117</v>
      </c>
      <c r="B42" s="143"/>
      <c r="C42" s="143"/>
      <c r="D42" s="143"/>
      <c r="E42" s="143"/>
      <c r="F42" s="143"/>
      <c r="G42" s="143"/>
      <c r="H42" s="143"/>
      <c r="I42" s="143"/>
      <c r="J42" s="143"/>
      <c r="K42" s="91"/>
      <c r="L42" s="91"/>
      <c r="M42" s="91"/>
      <c r="N42" s="91"/>
      <c r="O42" s="91"/>
    </row>
    <row r="43" spans="1:15" s="71" customFormat="1" x14ac:dyDescent="0.2">
      <c r="A43" s="103"/>
      <c r="B43" s="106"/>
      <c r="C43" s="96"/>
      <c r="D43" s="103"/>
      <c r="E43" s="103"/>
      <c r="F43" s="96"/>
      <c r="G43" s="103"/>
      <c r="H43" s="103"/>
      <c r="I43" s="107"/>
      <c r="J43" s="12" t="s">
        <v>31</v>
      </c>
      <c r="K43" s="108"/>
      <c r="L43" s="101"/>
      <c r="M43" s="102"/>
      <c r="N43" s="102"/>
    </row>
    <row r="44" spans="1:15" x14ac:dyDescent="0.2">
      <c r="A44" s="61"/>
      <c r="B44" s="63"/>
      <c r="C44" s="98"/>
      <c r="D44" s="63"/>
      <c r="E44" s="63"/>
      <c r="F44" s="98"/>
      <c r="G44" s="63"/>
      <c r="H44" s="63"/>
      <c r="I44" s="12"/>
      <c r="J44" s="12"/>
      <c r="K44" s="63"/>
      <c r="L44" s="101"/>
      <c r="M44" s="102"/>
      <c r="N44" s="102"/>
    </row>
    <row r="45" spans="1:15" x14ac:dyDescent="0.2">
      <c r="B45" s="148" t="s">
        <v>0</v>
      </c>
      <c r="C45" s="147" t="s">
        <v>50</v>
      </c>
      <c r="D45" s="147"/>
      <c r="E45" s="147"/>
      <c r="F45" s="147"/>
      <c r="G45" s="154" t="s">
        <v>3</v>
      </c>
      <c r="H45" s="155"/>
      <c r="I45" s="155"/>
      <c r="J45" s="156"/>
    </row>
    <row r="46" spans="1:15" x14ac:dyDescent="0.2">
      <c r="B46" s="149"/>
      <c r="C46" s="147" t="s">
        <v>125</v>
      </c>
      <c r="D46" s="157"/>
      <c r="E46" s="147" t="s">
        <v>126</v>
      </c>
      <c r="F46" s="157"/>
      <c r="G46" s="147" t="s">
        <v>125</v>
      </c>
      <c r="H46" s="147"/>
      <c r="I46" s="147" t="s">
        <v>127</v>
      </c>
      <c r="J46" s="147"/>
    </row>
    <row r="47" spans="1:15" x14ac:dyDescent="0.2">
      <c r="B47" s="150"/>
      <c r="C47" s="127" t="s">
        <v>91</v>
      </c>
      <c r="D47" s="127" t="s">
        <v>92</v>
      </c>
      <c r="E47" s="112" t="s">
        <v>91</v>
      </c>
      <c r="F47" s="112" t="s">
        <v>92</v>
      </c>
      <c r="G47" s="118" t="s">
        <v>91</v>
      </c>
      <c r="H47" s="118" t="s">
        <v>92</v>
      </c>
      <c r="I47" s="112" t="s">
        <v>91</v>
      </c>
      <c r="J47" s="112" t="s">
        <v>92</v>
      </c>
    </row>
    <row r="48" spans="1:15" x14ac:dyDescent="0.2">
      <c r="A48" s="151">
        <v>1</v>
      </c>
      <c r="B48" s="27" t="s">
        <v>96</v>
      </c>
      <c r="C48" s="128">
        <v>60895</v>
      </c>
      <c r="D48" s="24"/>
      <c r="E48" s="128">
        <v>60895</v>
      </c>
      <c r="F48" s="24"/>
      <c r="G48" s="121">
        <f t="shared" ref="G48:H48" si="14">SUM(C8,G8,C48)</f>
        <v>60895</v>
      </c>
      <c r="H48" s="121">
        <f t="shared" si="14"/>
        <v>0</v>
      </c>
      <c r="I48" s="121">
        <f t="shared" ref="I48:I66" si="15">SUM(E8,I8,E48)</f>
        <v>60895</v>
      </c>
      <c r="J48" s="121">
        <f t="shared" ref="J48:J66" si="16">SUM(F8,J8,F48)</f>
        <v>0</v>
      </c>
    </row>
    <row r="49" spans="1:10" x14ac:dyDescent="0.2">
      <c r="A49" s="152"/>
      <c r="B49" s="27" t="s">
        <v>94</v>
      </c>
      <c r="C49" s="129">
        <v>49842</v>
      </c>
      <c r="D49" s="24"/>
      <c r="E49" s="129">
        <v>48793</v>
      </c>
      <c r="F49" s="24"/>
      <c r="G49" s="121">
        <f t="shared" ref="G49:G54" si="17">SUM(C9,G9,C49)</f>
        <v>49842</v>
      </c>
      <c r="H49" s="121">
        <f t="shared" ref="H49:H54" si="18">SUM(D9,H9,D49)</f>
        <v>0</v>
      </c>
      <c r="I49" s="121">
        <f t="shared" si="15"/>
        <v>48793</v>
      </c>
      <c r="J49" s="121">
        <f t="shared" si="16"/>
        <v>0</v>
      </c>
    </row>
    <row r="50" spans="1:10" x14ac:dyDescent="0.2">
      <c r="A50" s="152"/>
      <c r="B50" s="72" t="s">
        <v>93</v>
      </c>
      <c r="C50" s="27">
        <v>25508</v>
      </c>
      <c r="D50" s="26"/>
      <c r="E50" s="27">
        <v>25344</v>
      </c>
      <c r="F50" s="26"/>
      <c r="G50" s="121">
        <f t="shared" si="17"/>
        <v>25508</v>
      </c>
      <c r="H50" s="121">
        <f t="shared" si="18"/>
        <v>0</v>
      </c>
      <c r="I50" s="121">
        <f t="shared" si="15"/>
        <v>25344</v>
      </c>
      <c r="J50" s="121">
        <f t="shared" si="16"/>
        <v>0</v>
      </c>
    </row>
    <row r="51" spans="1:10" x14ac:dyDescent="0.2">
      <c r="A51" s="152"/>
      <c r="B51" s="72" t="s">
        <v>95</v>
      </c>
      <c r="C51" s="27">
        <v>3059</v>
      </c>
      <c r="D51" s="26"/>
      <c r="E51" s="27">
        <v>3059</v>
      </c>
      <c r="F51" s="26"/>
      <c r="G51" s="121">
        <f t="shared" si="17"/>
        <v>3059</v>
      </c>
      <c r="H51" s="121">
        <f t="shared" si="18"/>
        <v>0</v>
      </c>
      <c r="I51" s="121">
        <f t="shared" si="15"/>
        <v>3059</v>
      </c>
      <c r="J51" s="121">
        <f t="shared" si="16"/>
        <v>0</v>
      </c>
    </row>
    <row r="52" spans="1:10" x14ac:dyDescent="0.2">
      <c r="A52" s="152"/>
      <c r="B52" s="72" t="s">
        <v>84</v>
      </c>
      <c r="C52" s="5"/>
      <c r="D52" s="23"/>
      <c r="E52" s="5">
        <v>2095</v>
      </c>
      <c r="F52" s="23"/>
      <c r="G52" s="121">
        <f t="shared" si="17"/>
        <v>0</v>
      </c>
      <c r="H52" s="121">
        <f t="shared" si="18"/>
        <v>0</v>
      </c>
      <c r="I52" s="121">
        <f t="shared" si="15"/>
        <v>2095</v>
      </c>
      <c r="J52" s="121">
        <f t="shared" si="16"/>
        <v>0</v>
      </c>
    </row>
    <row r="53" spans="1:10" x14ac:dyDescent="0.2">
      <c r="A53" s="152"/>
      <c r="B53" s="72" t="s">
        <v>85</v>
      </c>
      <c r="C53" s="5"/>
      <c r="D53" s="23"/>
      <c r="E53" s="5"/>
      <c r="F53" s="23"/>
      <c r="G53" s="121">
        <f t="shared" si="17"/>
        <v>0</v>
      </c>
      <c r="H53" s="121">
        <f t="shared" si="18"/>
        <v>0</v>
      </c>
      <c r="I53" s="121">
        <f t="shared" si="15"/>
        <v>0</v>
      </c>
      <c r="J53" s="121">
        <f t="shared" si="16"/>
        <v>0</v>
      </c>
    </row>
    <row r="54" spans="1:10" x14ac:dyDescent="0.2">
      <c r="A54" s="152"/>
      <c r="B54" s="72" t="s">
        <v>97</v>
      </c>
      <c r="C54" s="5">
        <v>14876</v>
      </c>
      <c r="D54" s="23"/>
      <c r="E54" s="5">
        <v>17226</v>
      </c>
      <c r="F54" s="23"/>
      <c r="G54" s="121">
        <f t="shared" si="17"/>
        <v>14876</v>
      </c>
      <c r="H54" s="121">
        <f t="shared" si="18"/>
        <v>0</v>
      </c>
      <c r="I54" s="121">
        <f t="shared" si="15"/>
        <v>17824</v>
      </c>
      <c r="J54" s="121">
        <f t="shared" si="16"/>
        <v>0</v>
      </c>
    </row>
    <row r="55" spans="1:10" x14ac:dyDescent="0.2">
      <c r="A55" s="153"/>
      <c r="B55" s="25" t="s">
        <v>98</v>
      </c>
      <c r="C55" s="25">
        <f>SUM(C48:C54)</f>
        <v>154180</v>
      </c>
      <c r="D55" s="25">
        <f>SUM(D48:D54)</f>
        <v>0</v>
      </c>
      <c r="E55" s="25">
        <f>SUM(E48:E54)</f>
        <v>157412</v>
      </c>
      <c r="F55" s="25">
        <f>SUM(F48:F54)</f>
        <v>0</v>
      </c>
      <c r="G55" s="119">
        <f t="shared" ref="G55:G66" si="19">SUM(C15,G15,C55)</f>
        <v>154180</v>
      </c>
      <c r="H55" s="119">
        <f t="shared" ref="H55:H66" si="20">SUM(D15,H15,D55)</f>
        <v>0</v>
      </c>
      <c r="I55" s="121">
        <f t="shared" si="15"/>
        <v>158010</v>
      </c>
      <c r="J55" s="121">
        <f t="shared" si="16"/>
        <v>0</v>
      </c>
    </row>
    <row r="56" spans="1:10" x14ac:dyDescent="0.2">
      <c r="A56" s="151">
        <v>2</v>
      </c>
      <c r="B56" s="72" t="s">
        <v>86</v>
      </c>
      <c r="C56" s="5">
        <v>10000</v>
      </c>
      <c r="D56" s="23"/>
      <c r="E56" s="5">
        <v>17822</v>
      </c>
      <c r="F56" s="23"/>
      <c r="G56" s="119">
        <f t="shared" si="19"/>
        <v>10000</v>
      </c>
      <c r="H56" s="119">
        <f t="shared" si="20"/>
        <v>0</v>
      </c>
      <c r="I56" s="121">
        <f t="shared" si="15"/>
        <v>17822</v>
      </c>
      <c r="J56" s="121">
        <f t="shared" si="16"/>
        <v>0</v>
      </c>
    </row>
    <row r="57" spans="1:10" x14ac:dyDescent="0.2">
      <c r="A57" s="153"/>
      <c r="B57" s="25" t="s">
        <v>79</v>
      </c>
      <c r="C57" s="25">
        <f>SUM(C56)</f>
        <v>10000</v>
      </c>
      <c r="D57" s="25">
        <f>SUM(D56)</f>
        <v>0</v>
      </c>
      <c r="E57" s="25">
        <f>SUM(E56)</f>
        <v>17822</v>
      </c>
      <c r="F57" s="25">
        <f>SUM(F56)</f>
        <v>0</v>
      </c>
      <c r="G57" s="119">
        <f t="shared" si="19"/>
        <v>10000</v>
      </c>
      <c r="H57" s="119">
        <f t="shared" si="20"/>
        <v>0</v>
      </c>
      <c r="I57" s="121">
        <f t="shared" si="15"/>
        <v>17822</v>
      </c>
      <c r="J57" s="121">
        <f t="shared" si="16"/>
        <v>0</v>
      </c>
    </row>
    <row r="58" spans="1:10" x14ac:dyDescent="0.2">
      <c r="A58" s="151">
        <v>3</v>
      </c>
      <c r="B58" s="27" t="s">
        <v>87</v>
      </c>
      <c r="C58" s="5">
        <v>6500</v>
      </c>
      <c r="D58" s="23"/>
      <c r="E58" s="5">
        <v>6500</v>
      </c>
      <c r="F58" s="23"/>
      <c r="G58" s="119">
        <f t="shared" si="19"/>
        <v>6500</v>
      </c>
      <c r="H58" s="119">
        <f t="shared" si="20"/>
        <v>0</v>
      </c>
      <c r="I58" s="121">
        <f t="shared" si="15"/>
        <v>6500</v>
      </c>
      <c r="J58" s="121">
        <f t="shared" si="16"/>
        <v>0</v>
      </c>
    </row>
    <row r="59" spans="1:10" x14ac:dyDescent="0.2">
      <c r="A59" s="152"/>
      <c r="B59" s="27" t="s">
        <v>88</v>
      </c>
      <c r="C59" s="5"/>
      <c r="D59" s="23"/>
      <c r="E59" s="5"/>
      <c r="F59" s="23"/>
      <c r="G59" s="119">
        <f t="shared" si="19"/>
        <v>300</v>
      </c>
      <c r="H59" s="119">
        <f t="shared" si="20"/>
        <v>0</v>
      </c>
      <c r="I59" s="121">
        <f t="shared" si="15"/>
        <v>300</v>
      </c>
      <c r="J59" s="121">
        <f t="shared" si="16"/>
        <v>0</v>
      </c>
    </row>
    <row r="60" spans="1:10" x14ac:dyDescent="0.2">
      <c r="A60" s="152"/>
      <c r="B60" s="72" t="s">
        <v>89</v>
      </c>
      <c r="C60" s="5">
        <v>49900</v>
      </c>
      <c r="D60" s="23"/>
      <c r="E60" s="5">
        <v>52663</v>
      </c>
      <c r="F60" s="23"/>
      <c r="G60" s="119">
        <f t="shared" si="19"/>
        <v>49900</v>
      </c>
      <c r="H60" s="119">
        <f t="shared" si="20"/>
        <v>0</v>
      </c>
      <c r="I60" s="121">
        <f t="shared" si="15"/>
        <v>52663</v>
      </c>
      <c r="J60" s="121">
        <f t="shared" si="16"/>
        <v>0</v>
      </c>
    </row>
    <row r="61" spans="1:10" x14ac:dyDescent="0.2">
      <c r="A61" s="153"/>
      <c r="B61" s="115" t="s">
        <v>80</v>
      </c>
      <c r="C61" s="25">
        <f>SUM(C58:C60)</f>
        <v>56400</v>
      </c>
      <c r="D61" s="25">
        <f>SUM(D58:D60)</f>
        <v>0</v>
      </c>
      <c r="E61" s="25">
        <f>SUM(E58:E60)</f>
        <v>59163</v>
      </c>
      <c r="F61" s="25">
        <f>SUM(F58:F60)</f>
        <v>0</v>
      </c>
      <c r="G61" s="119">
        <f t="shared" si="19"/>
        <v>56700</v>
      </c>
      <c r="H61" s="119">
        <f t="shared" si="20"/>
        <v>0</v>
      </c>
      <c r="I61" s="121">
        <f t="shared" si="15"/>
        <v>59463</v>
      </c>
      <c r="J61" s="121">
        <f t="shared" si="16"/>
        <v>0</v>
      </c>
    </row>
    <row r="62" spans="1:10" x14ac:dyDescent="0.2">
      <c r="A62" s="116">
        <v>4</v>
      </c>
      <c r="B62" s="25" t="s">
        <v>81</v>
      </c>
      <c r="C62" s="25">
        <v>19728</v>
      </c>
      <c r="D62" s="25">
        <v>800</v>
      </c>
      <c r="E62" s="25">
        <v>19971</v>
      </c>
      <c r="F62" s="25">
        <v>800</v>
      </c>
      <c r="G62" s="119">
        <f t="shared" si="19"/>
        <v>46748</v>
      </c>
      <c r="H62" s="119">
        <f t="shared" si="20"/>
        <v>800</v>
      </c>
      <c r="I62" s="121">
        <f t="shared" si="15"/>
        <v>47013</v>
      </c>
      <c r="J62" s="121">
        <f t="shared" si="16"/>
        <v>800</v>
      </c>
    </row>
    <row r="63" spans="1:10" x14ac:dyDescent="0.2">
      <c r="A63" s="116">
        <v>5</v>
      </c>
      <c r="B63" s="25" t="s">
        <v>71</v>
      </c>
      <c r="C63" s="25">
        <v>150</v>
      </c>
      <c r="D63" s="23"/>
      <c r="E63" s="25">
        <v>150</v>
      </c>
      <c r="F63" s="23"/>
      <c r="G63" s="119">
        <f t="shared" si="19"/>
        <v>150</v>
      </c>
      <c r="H63" s="119">
        <f t="shared" si="20"/>
        <v>0</v>
      </c>
      <c r="I63" s="121">
        <f t="shared" si="15"/>
        <v>150</v>
      </c>
      <c r="J63" s="121">
        <f t="shared" si="16"/>
        <v>0</v>
      </c>
    </row>
    <row r="64" spans="1:10" x14ac:dyDescent="0.2">
      <c r="A64" s="117">
        <v>6</v>
      </c>
      <c r="B64" s="25" t="s">
        <v>82</v>
      </c>
      <c r="C64" s="5"/>
      <c r="D64" s="23"/>
      <c r="E64" s="5"/>
      <c r="F64" s="23"/>
      <c r="G64" s="119">
        <f t="shared" si="19"/>
        <v>0</v>
      </c>
      <c r="H64" s="119">
        <f t="shared" si="20"/>
        <v>0</v>
      </c>
      <c r="I64" s="121">
        <f t="shared" si="15"/>
        <v>0</v>
      </c>
      <c r="J64" s="121">
        <f t="shared" si="16"/>
        <v>0</v>
      </c>
    </row>
    <row r="65" spans="1:10" x14ac:dyDescent="0.2">
      <c r="A65" s="117">
        <v>7</v>
      </c>
      <c r="B65" s="115" t="s">
        <v>83</v>
      </c>
      <c r="C65" s="5">
        <v>7822</v>
      </c>
      <c r="D65" s="23"/>
      <c r="E65" s="25">
        <v>4178</v>
      </c>
      <c r="F65" s="23"/>
      <c r="G65" s="119">
        <f t="shared" si="19"/>
        <v>7822</v>
      </c>
      <c r="H65" s="119">
        <f t="shared" si="20"/>
        <v>0</v>
      </c>
      <c r="I65" s="121">
        <f t="shared" si="15"/>
        <v>4178</v>
      </c>
      <c r="J65" s="121">
        <f t="shared" si="16"/>
        <v>0</v>
      </c>
    </row>
    <row r="66" spans="1:10" x14ac:dyDescent="0.2">
      <c r="A66" s="116">
        <v>8</v>
      </c>
      <c r="B66" s="25" t="s">
        <v>42</v>
      </c>
      <c r="C66" s="25">
        <v>41100</v>
      </c>
      <c r="D66" s="26"/>
      <c r="E66" s="25">
        <v>97893</v>
      </c>
      <c r="F66" s="26"/>
      <c r="G66" s="119">
        <f t="shared" si="19"/>
        <v>44750</v>
      </c>
      <c r="H66" s="119">
        <f t="shared" si="20"/>
        <v>0</v>
      </c>
      <c r="I66" s="121">
        <f t="shared" si="15"/>
        <v>104331</v>
      </c>
      <c r="J66" s="121">
        <f t="shared" si="16"/>
        <v>0</v>
      </c>
    </row>
    <row r="67" spans="1:10" x14ac:dyDescent="0.2">
      <c r="B67" s="25" t="s">
        <v>32</v>
      </c>
      <c r="C67" s="25">
        <f>SUM(C55,C57,C61,C62:C66)</f>
        <v>289380</v>
      </c>
      <c r="D67" s="25">
        <f t="shared" ref="D67" si="21">SUM(D55,D57,D61,D62:D66)</f>
        <v>800</v>
      </c>
      <c r="E67" s="119">
        <f>SUM(E55,E57,E61,E62:E66)</f>
        <v>356589</v>
      </c>
      <c r="F67" s="119">
        <f t="shared" ref="F67:J67" si="22">SUM(F55,F57,F61,F62:F66)</f>
        <v>800</v>
      </c>
      <c r="G67" s="119">
        <f t="shared" si="22"/>
        <v>320350</v>
      </c>
      <c r="H67" s="119">
        <f t="shared" si="22"/>
        <v>800</v>
      </c>
      <c r="I67" s="45">
        <f>SUM(I55,I57,I61,I62:I66)</f>
        <v>390967</v>
      </c>
      <c r="J67" s="25">
        <f t="shared" si="22"/>
        <v>800</v>
      </c>
    </row>
    <row r="68" spans="1:10" x14ac:dyDescent="0.2">
      <c r="B68" s="72" t="s">
        <v>72</v>
      </c>
      <c r="C68" s="25"/>
      <c r="D68" s="26"/>
      <c r="E68" s="5"/>
      <c r="F68" s="23"/>
      <c r="G68" s="119">
        <f>SUM(C28,G28)</f>
        <v>119359</v>
      </c>
      <c r="H68" s="120"/>
      <c r="I68" s="45">
        <f>SUM(E28,I28,E68)</f>
        <v>118570</v>
      </c>
      <c r="J68" s="45">
        <f>SUM(F28,J28,F68)</f>
        <v>0</v>
      </c>
    </row>
    <row r="69" spans="1:10" x14ac:dyDescent="0.2">
      <c r="B69" s="72" t="s">
        <v>73</v>
      </c>
      <c r="C69" s="25"/>
      <c r="D69" s="26"/>
      <c r="E69" s="5"/>
      <c r="F69" s="23"/>
      <c r="G69" s="119">
        <f>SUM(C29,G29)</f>
        <v>1750</v>
      </c>
      <c r="H69" s="120"/>
      <c r="I69" s="45">
        <f>SUM(E29,I29,E69)</f>
        <v>1270</v>
      </c>
      <c r="J69" s="45">
        <f>SUM(F29,J29,F69)</f>
        <v>0</v>
      </c>
    </row>
    <row r="70" spans="1:10" x14ac:dyDescent="0.2">
      <c r="B70" s="25" t="s">
        <v>65</v>
      </c>
      <c r="C70" s="25">
        <f t="shared" ref="C70:D70" si="23">SUM(C67:C69)</f>
        <v>289380</v>
      </c>
      <c r="D70" s="25">
        <f t="shared" si="23"/>
        <v>800</v>
      </c>
      <c r="E70" s="119">
        <f t="shared" ref="E70:F70" si="24">SUM(E67:E69)</f>
        <v>356589</v>
      </c>
      <c r="F70" s="119">
        <f t="shared" si="24"/>
        <v>800</v>
      </c>
      <c r="G70" s="119">
        <f>SUM(G67:G69)</f>
        <v>441459</v>
      </c>
      <c r="H70" s="119">
        <f>SUM(H67:H69)</f>
        <v>800</v>
      </c>
      <c r="I70" s="45">
        <f>SUM(I67:I69)</f>
        <v>510807</v>
      </c>
      <c r="J70" s="45">
        <f>SUM(J67:J69)</f>
        <v>800</v>
      </c>
    </row>
  </sheetData>
  <mergeCells count="22">
    <mergeCell ref="A58:A61"/>
    <mergeCell ref="C6:D6"/>
    <mergeCell ref="E6:F6"/>
    <mergeCell ref="A8:A15"/>
    <mergeCell ref="A16:A17"/>
    <mergeCell ref="A18:A21"/>
    <mergeCell ref="B45:B47"/>
    <mergeCell ref="C45:F45"/>
    <mergeCell ref="C46:D46"/>
    <mergeCell ref="E46:F46"/>
    <mergeCell ref="A2:J2"/>
    <mergeCell ref="G5:J5"/>
    <mergeCell ref="B5:B7"/>
    <mergeCell ref="A48:A55"/>
    <mergeCell ref="A56:A57"/>
    <mergeCell ref="G46:H46"/>
    <mergeCell ref="I46:J46"/>
    <mergeCell ref="G45:J45"/>
    <mergeCell ref="A42:J42"/>
    <mergeCell ref="C5:F5"/>
    <mergeCell ref="G6:H6"/>
    <mergeCell ref="I6:J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O1" sqref="O1:Q1"/>
    </sheetView>
  </sheetViews>
  <sheetFormatPr defaultRowHeight="12.75" x14ac:dyDescent="0.2"/>
  <cols>
    <col min="1" max="1" width="5" customWidth="1"/>
    <col min="2" max="2" width="13.5703125" customWidth="1"/>
    <col min="3" max="3" width="8" customWidth="1"/>
    <col min="4" max="6" width="7.5703125" customWidth="1"/>
    <col min="7" max="7" width="8" customWidth="1"/>
    <col min="8" max="10" width="7.5703125" customWidth="1"/>
    <col min="11" max="11" width="8" customWidth="1"/>
    <col min="12" max="14" width="7.5703125" customWidth="1"/>
    <col min="15" max="15" width="8" customWidth="1"/>
    <col min="16" max="18" width="7.5703125" customWidth="1"/>
  </cols>
  <sheetData>
    <row r="1" spans="1:19" x14ac:dyDescent="0.2">
      <c r="O1" t="s">
        <v>140</v>
      </c>
    </row>
    <row r="2" spans="1:19" ht="24.75" customHeight="1" x14ac:dyDescent="0.2">
      <c r="A2" s="158" t="s">
        <v>119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2" t="s">
        <v>57</v>
      </c>
      <c r="Q2" s="13"/>
      <c r="R2" s="13"/>
      <c r="S2" s="13"/>
    </row>
    <row r="3" spans="1:19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29</v>
      </c>
      <c r="P3" s="13"/>
      <c r="Q3" s="13"/>
      <c r="R3" s="13"/>
      <c r="S3" s="13"/>
    </row>
    <row r="4" spans="1:19" x14ac:dyDescent="0.2">
      <c r="A4" s="159" t="s">
        <v>4</v>
      </c>
      <c r="B4" s="160" t="s">
        <v>0</v>
      </c>
      <c r="C4" s="166" t="s">
        <v>3</v>
      </c>
      <c r="D4" s="167"/>
      <c r="E4" s="167"/>
      <c r="F4" s="168"/>
      <c r="G4" s="172" t="s">
        <v>1</v>
      </c>
      <c r="H4" s="173"/>
      <c r="I4" s="173"/>
      <c r="J4" s="174"/>
      <c r="K4" s="172" t="s">
        <v>2</v>
      </c>
      <c r="L4" s="173"/>
      <c r="M4" s="173"/>
      <c r="N4" s="174"/>
      <c r="O4" s="178" t="s">
        <v>50</v>
      </c>
      <c r="P4" s="173"/>
      <c r="Q4" s="173"/>
      <c r="R4" s="174"/>
      <c r="S4" s="13"/>
    </row>
    <row r="5" spans="1:19" x14ac:dyDescent="0.2">
      <c r="A5" s="159"/>
      <c r="B5" s="160"/>
      <c r="C5" s="169"/>
      <c r="D5" s="170"/>
      <c r="E5" s="170"/>
      <c r="F5" s="171"/>
      <c r="G5" s="175"/>
      <c r="H5" s="176"/>
      <c r="I5" s="176"/>
      <c r="J5" s="177"/>
      <c r="K5" s="175"/>
      <c r="L5" s="176"/>
      <c r="M5" s="176"/>
      <c r="N5" s="177"/>
      <c r="O5" s="176"/>
      <c r="P5" s="176"/>
      <c r="Q5" s="176"/>
      <c r="R5" s="177"/>
      <c r="S5" s="13"/>
    </row>
    <row r="6" spans="1:19" x14ac:dyDescent="0.2">
      <c r="A6" s="159"/>
      <c r="B6" s="160"/>
      <c r="C6" s="161" t="s">
        <v>125</v>
      </c>
      <c r="D6" s="162"/>
      <c r="E6" s="163" t="s">
        <v>127</v>
      </c>
      <c r="F6" s="164"/>
      <c r="G6" s="163" t="s">
        <v>125</v>
      </c>
      <c r="H6" s="164"/>
      <c r="I6" s="163" t="s">
        <v>127</v>
      </c>
      <c r="J6" s="164"/>
      <c r="K6" s="163" t="s">
        <v>125</v>
      </c>
      <c r="L6" s="164"/>
      <c r="M6" s="163" t="s">
        <v>127</v>
      </c>
      <c r="N6" s="164"/>
      <c r="O6" s="163" t="s">
        <v>125</v>
      </c>
      <c r="P6" s="165"/>
      <c r="Q6" s="163" t="s">
        <v>127</v>
      </c>
      <c r="R6" s="165"/>
      <c r="S6" s="13"/>
    </row>
    <row r="7" spans="1:19" ht="39.75" customHeight="1" x14ac:dyDescent="0.2">
      <c r="A7" s="77"/>
      <c r="B7" s="78"/>
      <c r="C7" s="92" t="s">
        <v>68</v>
      </c>
      <c r="D7" s="93" t="s">
        <v>69</v>
      </c>
      <c r="E7" s="79" t="s">
        <v>68</v>
      </c>
      <c r="F7" s="80" t="s">
        <v>69</v>
      </c>
      <c r="G7" s="79" t="s">
        <v>68</v>
      </c>
      <c r="H7" s="80" t="s">
        <v>69</v>
      </c>
      <c r="I7" s="79" t="s">
        <v>68</v>
      </c>
      <c r="J7" s="80" t="s">
        <v>69</v>
      </c>
      <c r="K7" s="79" t="s">
        <v>68</v>
      </c>
      <c r="L7" s="80" t="s">
        <v>69</v>
      </c>
      <c r="M7" s="79" t="s">
        <v>68</v>
      </c>
      <c r="N7" s="80" t="s">
        <v>69</v>
      </c>
      <c r="O7" s="79" t="s">
        <v>68</v>
      </c>
      <c r="P7" s="80" t="s">
        <v>69</v>
      </c>
      <c r="Q7" s="79" t="s">
        <v>68</v>
      </c>
      <c r="R7" s="80" t="s">
        <v>69</v>
      </c>
      <c r="S7" s="13"/>
    </row>
    <row r="8" spans="1:19" ht="22.5" x14ac:dyDescent="0.2">
      <c r="A8" s="81">
        <v>1</v>
      </c>
      <c r="B8" s="82" t="s">
        <v>5</v>
      </c>
      <c r="C8" s="94">
        <f t="shared" ref="C8:C19" si="0">SUM(G8,K8,O8)</f>
        <v>117481</v>
      </c>
      <c r="D8" s="94">
        <f>SUM(H8,L8,P8)</f>
        <v>0</v>
      </c>
      <c r="E8" s="83">
        <f>SUM(I8,M8,Q8)</f>
        <v>119815</v>
      </c>
      <c r="F8" s="83"/>
      <c r="G8" s="83">
        <v>55901</v>
      </c>
      <c r="H8" s="83"/>
      <c r="I8" s="83">
        <v>56254</v>
      </c>
      <c r="J8" s="83"/>
      <c r="K8" s="83">
        <v>23108</v>
      </c>
      <c r="L8" s="83"/>
      <c r="M8" s="83">
        <v>24016</v>
      </c>
      <c r="N8" s="83"/>
      <c r="O8" s="83">
        <v>38472</v>
      </c>
      <c r="P8" s="83"/>
      <c r="Q8" s="83">
        <v>39545</v>
      </c>
      <c r="R8" s="83"/>
      <c r="S8" s="13"/>
    </row>
    <row r="9" spans="1:19" ht="22.5" x14ac:dyDescent="0.2">
      <c r="A9" s="81">
        <v>2</v>
      </c>
      <c r="B9" s="82" t="s">
        <v>6</v>
      </c>
      <c r="C9" s="94">
        <f t="shared" si="0"/>
        <v>31299</v>
      </c>
      <c r="D9" s="94">
        <f t="shared" ref="D9:D19" si="1">SUM(H9,L9,P9)</f>
        <v>0</v>
      </c>
      <c r="E9" s="83">
        <f t="shared" ref="E9:F16" si="2">SUM(I9,M9,Q9)</f>
        <v>31959</v>
      </c>
      <c r="F9" s="83"/>
      <c r="G9" s="83">
        <v>15299</v>
      </c>
      <c r="H9" s="83"/>
      <c r="I9" s="83">
        <v>15394</v>
      </c>
      <c r="J9" s="83"/>
      <c r="K9" s="83">
        <v>6728</v>
      </c>
      <c r="L9" s="83"/>
      <c r="M9" s="83">
        <v>7003</v>
      </c>
      <c r="N9" s="83"/>
      <c r="O9" s="83">
        <v>9272</v>
      </c>
      <c r="P9" s="83"/>
      <c r="Q9" s="83">
        <v>9562</v>
      </c>
      <c r="R9" s="83"/>
      <c r="S9" s="13"/>
    </row>
    <row r="10" spans="1:19" x14ac:dyDescent="0.2">
      <c r="A10" s="81">
        <v>3</v>
      </c>
      <c r="B10" s="82" t="s">
        <v>7</v>
      </c>
      <c r="C10" s="94">
        <f t="shared" si="0"/>
        <v>91752</v>
      </c>
      <c r="D10" s="94">
        <f t="shared" si="1"/>
        <v>1012</v>
      </c>
      <c r="E10" s="83">
        <f>SUM(I10,M10,Q10)</f>
        <v>104001</v>
      </c>
      <c r="F10" s="83">
        <f>SUM(J10,N10,R10)</f>
        <v>1012</v>
      </c>
      <c r="G10" s="83">
        <v>36663</v>
      </c>
      <c r="H10" s="83"/>
      <c r="I10" s="83">
        <v>36335</v>
      </c>
      <c r="J10" s="83"/>
      <c r="K10" s="83">
        <v>12330</v>
      </c>
      <c r="L10" s="83"/>
      <c r="M10" s="83">
        <v>13432</v>
      </c>
      <c r="N10" s="83"/>
      <c r="O10" s="83">
        <v>42759</v>
      </c>
      <c r="P10" s="83">
        <v>1012</v>
      </c>
      <c r="Q10" s="83">
        <v>54234</v>
      </c>
      <c r="R10" s="83">
        <v>1012</v>
      </c>
      <c r="S10" s="13"/>
    </row>
    <row r="11" spans="1:19" ht="22.5" x14ac:dyDescent="0.2">
      <c r="A11" s="81">
        <v>4</v>
      </c>
      <c r="B11" s="82" t="s">
        <v>75</v>
      </c>
      <c r="C11" s="94">
        <f t="shared" si="0"/>
        <v>7153</v>
      </c>
      <c r="D11" s="94">
        <f t="shared" si="1"/>
        <v>3530</v>
      </c>
      <c r="E11" s="83">
        <f t="shared" si="2"/>
        <v>8237</v>
      </c>
      <c r="F11" s="83">
        <f t="shared" si="2"/>
        <v>3530</v>
      </c>
      <c r="G11" s="83"/>
      <c r="H11" s="83"/>
      <c r="I11" s="83"/>
      <c r="J11" s="83"/>
      <c r="K11" s="83"/>
      <c r="L11" s="83"/>
      <c r="M11" s="83"/>
      <c r="N11" s="83"/>
      <c r="O11" s="83">
        <v>7153</v>
      </c>
      <c r="P11" s="83">
        <v>3530</v>
      </c>
      <c r="Q11" s="83">
        <v>8237</v>
      </c>
      <c r="R11" s="83">
        <v>3530</v>
      </c>
      <c r="S11" s="13"/>
    </row>
    <row r="12" spans="1:19" ht="22.5" x14ac:dyDescent="0.2">
      <c r="A12" s="84">
        <v>5</v>
      </c>
      <c r="B12" s="82" t="s">
        <v>76</v>
      </c>
      <c r="C12" s="94">
        <f t="shared" si="0"/>
        <v>18946</v>
      </c>
      <c r="D12" s="94">
        <f t="shared" si="1"/>
        <v>0</v>
      </c>
      <c r="E12" s="83">
        <f t="shared" si="2"/>
        <v>21514</v>
      </c>
      <c r="F12" s="83">
        <f t="shared" si="2"/>
        <v>340</v>
      </c>
      <c r="G12" s="83"/>
      <c r="H12" s="83"/>
      <c r="I12" s="83"/>
      <c r="J12" s="83"/>
      <c r="K12" s="83">
        <v>300</v>
      </c>
      <c r="L12" s="83"/>
      <c r="M12" s="83">
        <v>300</v>
      </c>
      <c r="N12" s="83"/>
      <c r="O12" s="83">
        <v>18646</v>
      </c>
      <c r="P12" s="83"/>
      <c r="Q12" s="83">
        <v>21214</v>
      </c>
      <c r="R12" s="83">
        <v>340</v>
      </c>
      <c r="S12" s="13"/>
    </row>
    <row r="13" spans="1:19" x14ac:dyDescent="0.2">
      <c r="A13" s="84">
        <v>6</v>
      </c>
      <c r="B13" s="82" t="s">
        <v>9</v>
      </c>
      <c r="C13" s="94">
        <f t="shared" si="0"/>
        <v>36427</v>
      </c>
      <c r="D13" s="94">
        <f t="shared" si="1"/>
        <v>0</v>
      </c>
      <c r="E13" s="83">
        <f t="shared" si="2"/>
        <v>36727</v>
      </c>
      <c r="F13" s="83"/>
      <c r="G13" s="83"/>
      <c r="H13" s="83"/>
      <c r="I13" s="83"/>
      <c r="J13" s="83"/>
      <c r="K13" s="83">
        <v>1000</v>
      </c>
      <c r="L13" s="83"/>
      <c r="M13" s="83">
        <v>0</v>
      </c>
      <c r="N13" s="83"/>
      <c r="O13" s="83">
        <v>35427</v>
      </c>
      <c r="P13" s="83"/>
      <c r="Q13" s="83">
        <v>36727</v>
      </c>
      <c r="R13" s="83"/>
      <c r="S13" s="13"/>
    </row>
    <row r="14" spans="1:19" x14ac:dyDescent="0.2">
      <c r="A14" s="81">
        <v>7</v>
      </c>
      <c r="B14" s="82" t="s">
        <v>8</v>
      </c>
      <c r="C14" s="94">
        <f t="shared" si="0"/>
        <v>10200</v>
      </c>
      <c r="D14" s="94">
        <f t="shared" si="1"/>
        <v>0</v>
      </c>
      <c r="E14" s="83">
        <f t="shared" si="2"/>
        <v>13665</v>
      </c>
      <c r="F14" s="83"/>
      <c r="G14" s="83"/>
      <c r="H14" s="83"/>
      <c r="I14" s="83"/>
      <c r="J14" s="83"/>
      <c r="K14" s="83"/>
      <c r="L14" s="83"/>
      <c r="M14" s="83"/>
      <c r="N14" s="83"/>
      <c r="O14" s="83">
        <v>10200</v>
      </c>
      <c r="P14" s="83"/>
      <c r="Q14" s="83">
        <v>13665</v>
      </c>
      <c r="R14" s="83"/>
      <c r="S14" s="13"/>
    </row>
    <row r="15" spans="1:19" x14ac:dyDescent="0.2">
      <c r="A15" s="81">
        <v>8</v>
      </c>
      <c r="B15" s="82" t="s">
        <v>77</v>
      </c>
      <c r="C15" s="94">
        <f t="shared" si="0"/>
        <v>3350</v>
      </c>
      <c r="D15" s="94">
        <f t="shared" si="1"/>
        <v>0</v>
      </c>
      <c r="E15" s="83">
        <f t="shared" si="2"/>
        <v>7101</v>
      </c>
      <c r="F15" s="83"/>
      <c r="G15" s="83">
        <v>550</v>
      </c>
      <c r="H15" s="83"/>
      <c r="I15" s="83">
        <v>1070</v>
      </c>
      <c r="J15" s="83"/>
      <c r="K15" s="83">
        <v>200</v>
      </c>
      <c r="L15" s="83"/>
      <c r="M15" s="83">
        <v>414</v>
      </c>
      <c r="N15" s="83"/>
      <c r="O15" s="83">
        <v>2600</v>
      </c>
      <c r="P15" s="83"/>
      <c r="Q15" s="83">
        <v>5617</v>
      </c>
      <c r="R15" s="83"/>
      <c r="S15" s="13"/>
    </row>
    <row r="16" spans="1:19" x14ac:dyDescent="0.2">
      <c r="A16" s="84">
        <v>9</v>
      </c>
      <c r="B16" s="82" t="s">
        <v>78</v>
      </c>
      <c r="C16" s="94">
        <f t="shared" si="0"/>
        <v>0</v>
      </c>
      <c r="D16" s="94">
        <f t="shared" si="1"/>
        <v>0</v>
      </c>
      <c r="E16" s="83">
        <f t="shared" si="2"/>
        <v>43866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>
        <v>43866</v>
      </c>
      <c r="R16" s="83"/>
      <c r="S16" s="13"/>
    </row>
    <row r="17" spans="1:19" s="4" customFormat="1" ht="22.5" x14ac:dyDescent="0.2">
      <c r="A17" s="85"/>
      <c r="B17" s="80" t="s">
        <v>10</v>
      </c>
      <c r="C17" s="95">
        <f t="shared" si="0"/>
        <v>316608</v>
      </c>
      <c r="D17" s="95">
        <f t="shared" si="1"/>
        <v>4542</v>
      </c>
      <c r="E17" s="86">
        <f>SUM(E8:E16)</f>
        <v>386885</v>
      </c>
      <c r="F17" s="86">
        <f>SUM(J17,N17,R17)</f>
        <v>4882</v>
      </c>
      <c r="G17" s="86">
        <f t="shared" ref="G17:H17" si="3">SUM(G8:G16)</f>
        <v>108413</v>
      </c>
      <c r="H17" s="86">
        <f t="shared" si="3"/>
        <v>0</v>
      </c>
      <c r="I17" s="86">
        <f t="shared" ref="I17:R17" si="4">SUM(I8:I16)</f>
        <v>109053</v>
      </c>
      <c r="J17" s="86">
        <f t="shared" si="4"/>
        <v>0</v>
      </c>
      <c r="K17" s="86">
        <f t="shared" ref="K17:L17" si="5">SUM(K8:K16)</f>
        <v>43666</v>
      </c>
      <c r="L17" s="86">
        <f t="shared" si="5"/>
        <v>0</v>
      </c>
      <c r="M17" s="86">
        <f t="shared" si="4"/>
        <v>45165</v>
      </c>
      <c r="N17" s="86">
        <f t="shared" si="4"/>
        <v>0</v>
      </c>
      <c r="O17" s="86">
        <f t="shared" ref="O17:P17" si="6">SUM(O8:O16)</f>
        <v>164529</v>
      </c>
      <c r="P17" s="86">
        <f t="shared" si="6"/>
        <v>4542</v>
      </c>
      <c r="Q17" s="86">
        <f t="shared" si="4"/>
        <v>232667</v>
      </c>
      <c r="R17" s="86">
        <f t="shared" si="4"/>
        <v>4882</v>
      </c>
      <c r="S17" s="87"/>
    </row>
    <row r="18" spans="1:19" s="4" customFormat="1" ht="25.5" customHeight="1" x14ac:dyDescent="0.2">
      <c r="A18" s="88"/>
      <c r="B18" s="82" t="s">
        <v>72</v>
      </c>
      <c r="C18" s="94">
        <f t="shared" si="0"/>
        <v>119359</v>
      </c>
      <c r="D18" s="94">
        <f t="shared" si="1"/>
        <v>0</v>
      </c>
      <c r="E18" s="83">
        <f>SUM(I18,M18,Q18)</f>
        <v>118570</v>
      </c>
      <c r="F18" s="83">
        <f>SUM(J18,N18,R18)</f>
        <v>0</v>
      </c>
      <c r="G18" s="86"/>
      <c r="H18" s="86"/>
      <c r="I18" s="86"/>
      <c r="J18" s="86"/>
      <c r="K18" s="86"/>
      <c r="L18" s="86"/>
      <c r="M18" s="86"/>
      <c r="N18" s="86"/>
      <c r="O18" s="137">
        <v>119359</v>
      </c>
      <c r="P18" s="86"/>
      <c r="Q18" s="137">
        <v>118570</v>
      </c>
      <c r="R18" s="86"/>
      <c r="S18" s="87"/>
    </row>
    <row r="19" spans="1:19" ht="25.5" customHeight="1" x14ac:dyDescent="0.2">
      <c r="A19" s="13"/>
      <c r="B19" s="89" t="s">
        <v>73</v>
      </c>
      <c r="C19" s="94">
        <f t="shared" si="0"/>
        <v>1750</v>
      </c>
      <c r="D19" s="94">
        <f t="shared" si="1"/>
        <v>0</v>
      </c>
      <c r="E19" s="83">
        <f>SUM(I19,M19,Q19)</f>
        <v>1270</v>
      </c>
      <c r="F19" s="83">
        <f>SUM(J19,N19,R19)</f>
        <v>0</v>
      </c>
      <c r="G19" s="83"/>
      <c r="H19" s="83"/>
      <c r="I19" s="83"/>
      <c r="J19" s="83"/>
      <c r="K19" s="83"/>
      <c r="L19" s="83"/>
      <c r="M19" s="83"/>
      <c r="N19" s="83"/>
      <c r="O19" s="83">
        <v>1750</v>
      </c>
      <c r="P19" s="83"/>
      <c r="Q19" s="83">
        <v>1270</v>
      </c>
      <c r="R19" s="83"/>
      <c r="S19" s="13"/>
    </row>
    <row r="20" spans="1:19" ht="25.5" customHeight="1" x14ac:dyDescent="0.2">
      <c r="A20" s="13"/>
      <c r="B20" s="90" t="s">
        <v>64</v>
      </c>
      <c r="C20" s="95">
        <f>SUM(C17:C19)</f>
        <v>437717</v>
      </c>
      <c r="D20" s="95">
        <f>SUM(D17:D19)</f>
        <v>4542</v>
      </c>
      <c r="E20" s="86">
        <f>SUM(E17:E19)</f>
        <v>506725</v>
      </c>
      <c r="F20" s="86">
        <f>SUM(F17:F19)</f>
        <v>4882</v>
      </c>
      <c r="G20" s="86">
        <f t="shared" ref="G20:H20" si="7">SUM(G17:G19)</f>
        <v>108413</v>
      </c>
      <c r="H20" s="86">
        <f t="shared" si="7"/>
        <v>0</v>
      </c>
      <c r="I20" s="86">
        <f t="shared" ref="I20:N20" si="8">SUM(I17:I19)</f>
        <v>109053</v>
      </c>
      <c r="J20" s="86">
        <f t="shared" si="8"/>
        <v>0</v>
      </c>
      <c r="K20" s="86">
        <f t="shared" ref="K20:L20" si="9">SUM(K17:K19)</f>
        <v>43666</v>
      </c>
      <c r="L20" s="86">
        <f t="shared" si="9"/>
        <v>0</v>
      </c>
      <c r="M20" s="86">
        <f t="shared" si="8"/>
        <v>45165</v>
      </c>
      <c r="N20" s="86">
        <f t="shared" si="8"/>
        <v>0</v>
      </c>
      <c r="O20" s="125">
        <f>SUM(O17:O19)</f>
        <v>285638</v>
      </c>
      <c r="P20" s="125">
        <f>SUM(P17:P19)</f>
        <v>4542</v>
      </c>
      <c r="Q20" s="125">
        <f>SUM(Q17:Q19)</f>
        <v>352507</v>
      </c>
      <c r="R20" s="125">
        <f>SUM(R17:R19)</f>
        <v>4882</v>
      </c>
      <c r="S20" s="13"/>
    </row>
    <row r="21" spans="1:19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</sheetData>
  <mergeCells count="15">
    <mergeCell ref="Q6:R6"/>
    <mergeCell ref="O6:P6"/>
    <mergeCell ref="C4:F5"/>
    <mergeCell ref="E6:F6"/>
    <mergeCell ref="G4:J5"/>
    <mergeCell ref="K4:N5"/>
    <mergeCell ref="O4:R5"/>
    <mergeCell ref="A2:O2"/>
    <mergeCell ref="A4:A6"/>
    <mergeCell ref="B4:B6"/>
    <mergeCell ref="C6:D6"/>
    <mergeCell ref="G6:H6"/>
    <mergeCell ref="K6:L6"/>
    <mergeCell ref="I6:J6"/>
    <mergeCell ref="M6:N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1" sqref="C1:E1"/>
    </sheetView>
  </sheetViews>
  <sheetFormatPr defaultRowHeight="12.75" x14ac:dyDescent="0.2"/>
  <cols>
    <col min="1" max="1" width="20.42578125" customWidth="1"/>
    <col min="2" max="2" width="34.85546875" customWidth="1"/>
  </cols>
  <sheetData>
    <row r="1" spans="1:4" x14ac:dyDescent="0.2">
      <c r="B1" s="39"/>
      <c r="C1" t="s">
        <v>140</v>
      </c>
    </row>
    <row r="2" spans="1:4" ht="27" customHeight="1" x14ac:dyDescent="0.2">
      <c r="A2" s="182" t="s">
        <v>120</v>
      </c>
      <c r="B2" s="182"/>
      <c r="C2" s="182"/>
      <c r="D2" s="182"/>
    </row>
    <row r="3" spans="1:4" ht="27" customHeight="1" x14ac:dyDescent="0.2">
      <c r="A3" s="73"/>
      <c r="B3" s="73"/>
      <c r="C3" s="13" t="s">
        <v>30</v>
      </c>
      <c r="D3" s="73"/>
    </row>
    <row r="4" spans="1:4" ht="27" customHeight="1" x14ac:dyDescent="0.2">
      <c r="A4" s="73"/>
      <c r="B4" s="73"/>
      <c r="C4" s="73"/>
      <c r="D4" s="73"/>
    </row>
    <row r="5" spans="1:4" x14ac:dyDescent="0.2">
      <c r="B5" s="39"/>
      <c r="C5" s="40" t="s">
        <v>12</v>
      </c>
    </row>
    <row r="6" spans="1:4" x14ac:dyDescent="0.2">
      <c r="A6" s="179" t="s">
        <v>11</v>
      </c>
      <c r="B6" s="183"/>
      <c r="C6" s="185" t="s">
        <v>125</v>
      </c>
      <c r="D6" s="185" t="s">
        <v>128</v>
      </c>
    </row>
    <row r="7" spans="1:4" x14ac:dyDescent="0.2">
      <c r="A7" s="181"/>
      <c r="B7" s="184"/>
      <c r="C7" s="186"/>
      <c r="D7" s="186"/>
    </row>
    <row r="8" spans="1:4" x14ac:dyDescent="0.2">
      <c r="A8" s="6" t="s">
        <v>50</v>
      </c>
      <c r="B8" s="27" t="s">
        <v>106</v>
      </c>
      <c r="C8" s="5">
        <v>200</v>
      </c>
      <c r="D8" s="5">
        <v>280</v>
      </c>
    </row>
    <row r="9" spans="1:4" x14ac:dyDescent="0.2">
      <c r="A9" s="37"/>
      <c r="B9" s="27" t="s">
        <v>137</v>
      </c>
      <c r="C9" s="5">
        <v>0</v>
      </c>
      <c r="D9" s="5">
        <v>1200</v>
      </c>
    </row>
    <row r="10" spans="1:4" x14ac:dyDescent="0.2">
      <c r="A10" s="37"/>
      <c r="B10" s="27" t="s">
        <v>124</v>
      </c>
      <c r="C10" s="5">
        <v>10000</v>
      </c>
      <c r="D10" s="5">
        <v>10000</v>
      </c>
    </row>
    <row r="11" spans="1:4" x14ac:dyDescent="0.2">
      <c r="A11" s="37"/>
      <c r="B11" s="27" t="s">
        <v>134</v>
      </c>
      <c r="C11" s="5">
        <v>0</v>
      </c>
      <c r="D11" s="5">
        <v>474</v>
      </c>
    </row>
    <row r="12" spans="1:4" x14ac:dyDescent="0.2">
      <c r="A12" s="37"/>
      <c r="B12" s="27" t="s">
        <v>136</v>
      </c>
      <c r="C12" s="5">
        <v>0</v>
      </c>
      <c r="D12" s="5">
        <v>1711</v>
      </c>
    </row>
    <row r="13" spans="1:4" x14ac:dyDescent="0.2">
      <c r="A13" s="36"/>
      <c r="B13" s="41" t="s">
        <v>3</v>
      </c>
      <c r="C13" s="25">
        <f>SUM(C8:C10)</f>
        <v>10200</v>
      </c>
      <c r="D13" s="25">
        <f>SUM(D8:D12)</f>
        <v>13665</v>
      </c>
    </row>
    <row r="14" spans="1:4" x14ac:dyDescent="0.2">
      <c r="A14" s="59" t="s">
        <v>51</v>
      </c>
      <c r="B14" s="62"/>
      <c r="C14" s="63">
        <f>SUM(C13)</f>
        <v>10200</v>
      </c>
      <c r="D14" s="63">
        <f>SUM(D13)</f>
        <v>13665</v>
      </c>
    </row>
    <row r="15" spans="1:4" s="61" customFormat="1" x14ac:dyDescent="0.2">
      <c r="A15" s="59"/>
      <c r="B15" s="62"/>
      <c r="C15" s="63"/>
      <c r="D15" s="63"/>
    </row>
    <row r="16" spans="1:4" x14ac:dyDescent="0.2">
      <c r="A16" s="179" t="s">
        <v>13</v>
      </c>
      <c r="B16" s="180"/>
      <c r="C16" s="180"/>
      <c r="D16" s="180"/>
    </row>
    <row r="17" spans="1:4" x14ac:dyDescent="0.2">
      <c r="A17" s="181"/>
      <c r="B17" s="181"/>
      <c r="C17" s="181"/>
      <c r="D17" s="181"/>
    </row>
    <row r="18" spans="1:4" x14ac:dyDescent="0.2">
      <c r="A18" s="134" t="s">
        <v>2</v>
      </c>
      <c r="B18" s="132" t="s">
        <v>123</v>
      </c>
      <c r="C18" s="132">
        <v>1000</v>
      </c>
      <c r="D18" s="132">
        <v>0</v>
      </c>
    </row>
    <row r="19" spans="1:4" x14ac:dyDescent="0.2">
      <c r="A19" s="135"/>
      <c r="B19" s="133" t="s">
        <v>3</v>
      </c>
      <c r="C19" s="133">
        <f>SUM(C18)</f>
        <v>1000</v>
      </c>
      <c r="D19" s="133">
        <f>SUM(D18)</f>
        <v>0</v>
      </c>
    </row>
    <row r="20" spans="1:4" x14ac:dyDescent="0.2">
      <c r="A20" s="37" t="s">
        <v>50</v>
      </c>
      <c r="B20" s="42" t="s">
        <v>48</v>
      </c>
      <c r="C20" s="5">
        <v>22134</v>
      </c>
      <c r="D20" s="5">
        <v>22434</v>
      </c>
    </row>
    <row r="21" spans="1:4" x14ac:dyDescent="0.2">
      <c r="A21" s="37"/>
      <c r="B21" s="136" t="s">
        <v>123</v>
      </c>
      <c r="C21" s="5">
        <v>0</v>
      </c>
      <c r="D21" s="5">
        <v>1000</v>
      </c>
    </row>
    <row r="22" spans="1:4" x14ac:dyDescent="0.2">
      <c r="A22" s="37"/>
      <c r="B22" s="42" t="s">
        <v>49</v>
      </c>
      <c r="C22" s="5">
        <v>11448</v>
      </c>
      <c r="D22" s="5">
        <v>11448</v>
      </c>
    </row>
    <row r="23" spans="1:4" x14ac:dyDescent="0.2">
      <c r="A23" s="37"/>
      <c r="B23" s="27" t="s">
        <v>122</v>
      </c>
      <c r="C23" s="5">
        <v>1845</v>
      </c>
      <c r="D23" s="5">
        <v>1845</v>
      </c>
    </row>
    <row r="24" spans="1:4" x14ac:dyDescent="0.2">
      <c r="A24" s="36"/>
      <c r="B24" s="25" t="s">
        <v>3</v>
      </c>
      <c r="C24" s="25">
        <f>SUM(C20:C23)</f>
        <v>35427</v>
      </c>
      <c r="D24" s="25">
        <f>SUM(D20:D23)</f>
        <v>36727</v>
      </c>
    </row>
    <row r="25" spans="1:4" x14ac:dyDescent="0.2">
      <c r="A25" s="59" t="s">
        <v>52</v>
      </c>
      <c r="B25" s="60"/>
      <c r="C25" s="60">
        <f>SUM(C19+C24)</f>
        <v>36427</v>
      </c>
      <c r="D25" s="60">
        <f>SUM(D19+D24)</f>
        <v>36727</v>
      </c>
    </row>
    <row r="26" spans="1:4" x14ac:dyDescent="0.2">
      <c r="A26" s="59"/>
      <c r="B26" s="63"/>
      <c r="C26" s="63"/>
      <c r="D26" s="63"/>
    </row>
    <row r="27" spans="1:4" x14ac:dyDescent="0.2">
      <c r="A27" s="179" t="s">
        <v>14</v>
      </c>
      <c r="B27" s="180"/>
      <c r="C27" s="180"/>
      <c r="D27" s="180"/>
    </row>
    <row r="28" spans="1:4" x14ac:dyDescent="0.2">
      <c r="A28" s="181"/>
      <c r="B28" s="181"/>
      <c r="C28" s="181"/>
      <c r="D28" s="181"/>
    </row>
    <row r="29" spans="1:4" x14ac:dyDescent="0.2">
      <c r="A29" s="6" t="s">
        <v>1</v>
      </c>
      <c r="B29" s="130" t="s">
        <v>109</v>
      </c>
      <c r="C29" s="5">
        <v>100</v>
      </c>
      <c r="D29" s="5">
        <v>320</v>
      </c>
    </row>
    <row r="30" spans="1:4" x14ac:dyDescent="0.2">
      <c r="A30" s="43"/>
      <c r="B30" s="27" t="s">
        <v>133</v>
      </c>
      <c r="C30" s="5">
        <v>150</v>
      </c>
      <c r="D30" s="5">
        <v>450</v>
      </c>
    </row>
    <row r="31" spans="1:4" x14ac:dyDescent="0.2">
      <c r="A31" s="43"/>
      <c r="B31" s="27" t="s">
        <v>108</v>
      </c>
      <c r="C31" s="5">
        <v>300</v>
      </c>
      <c r="D31" s="5">
        <v>300</v>
      </c>
    </row>
    <row r="32" spans="1:4" x14ac:dyDescent="0.2">
      <c r="A32" s="43"/>
      <c r="B32" s="41" t="s">
        <v>3</v>
      </c>
      <c r="C32" s="25">
        <f>SUM(C29:C31)</f>
        <v>550</v>
      </c>
      <c r="D32" s="25">
        <f>SUM(D29:D31)</f>
        <v>1070</v>
      </c>
    </row>
    <row r="33" spans="1:4" x14ac:dyDescent="0.2">
      <c r="A33" s="6" t="s">
        <v>2</v>
      </c>
      <c r="B33" s="27" t="s">
        <v>110</v>
      </c>
      <c r="C33" s="5">
        <v>200</v>
      </c>
      <c r="D33" s="5">
        <v>200</v>
      </c>
    </row>
    <row r="34" spans="1:4" x14ac:dyDescent="0.2">
      <c r="A34" s="37"/>
      <c r="B34" s="27" t="s">
        <v>132</v>
      </c>
      <c r="C34" s="5">
        <v>0</v>
      </c>
      <c r="D34" s="5">
        <v>214</v>
      </c>
    </row>
    <row r="35" spans="1:4" x14ac:dyDescent="0.2">
      <c r="A35" s="37"/>
      <c r="B35" s="41" t="s">
        <v>3</v>
      </c>
      <c r="C35" s="25">
        <f>SUM(C33:C33)</f>
        <v>200</v>
      </c>
      <c r="D35" s="25">
        <f>SUM(D33:D34)</f>
        <v>414</v>
      </c>
    </row>
    <row r="36" spans="1:4" x14ac:dyDescent="0.2">
      <c r="A36" s="6" t="s">
        <v>50</v>
      </c>
      <c r="B36" s="27" t="s">
        <v>107</v>
      </c>
      <c r="C36" s="5">
        <v>2000</v>
      </c>
      <c r="D36" s="5">
        <v>2000</v>
      </c>
    </row>
    <row r="37" spans="1:4" x14ac:dyDescent="0.2">
      <c r="A37" s="37"/>
      <c r="B37" s="27" t="s">
        <v>111</v>
      </c>
      <c r="C37" s="5">
        <v>200</v>
      </c>
      <c r="D37" s="5">
        <v>200</v>
      </c>
    </row>
    <row r="38" spans="1:4" x14ac:dyDescent="0.2">
      <c r="A38" s="37"/>
      <c r="B38" s="27" t="s">
        <v>131</v>
      </c>
      <c r="C38" s="5">
        <v>0</v>
      </c>
      <c r="D38" s="5">
        <v>2667</v>
      </c>
    </row>
    <row r="39" spans="1:4" x14ac:dyDescent="0.2">
      <c r="A39" s="37"/>
      <c r="B39" s="27" t="s">
        <v>138</v>
      </c>
      <c r="C39" s="5">
        <v>100</v>
      </c>
      <c r="D39" s="5">
        <v>450</v>
      </c>
    </row>
    <row r="40" spans="1:4" x14ac:dyDescent="0.2">
      <c r="A40" s="37"/>
      <c r="B40" s="27" t="s">
        <v>112</v>
      </c>
      <c r="C40" s="5">
        <v>150</v>
      </c>
      <c r="D40" s="5">
        <v>150</v>
      </c>
    </row>
    <row r="41" spans="1:4" x14ac:dyDescent="0.2">
      <c r="A41" s="37"/>
      <c r="B41" s="27" t="s">
        <v>113</v>
      </c>
      <c r="C41" s="5">
        <v>150</v>
      </c>
      <c r="D41" s="5">
        <v>150</v>
      </c>
    </row>
    <row r="42" spans="1:4" x14ac:dyDescent="0.2">
      <c r="A42" s="38"/>
      <c r="B42" s="41" t="s">
        <v>3</v>
      </c>
      <c r="C42" s="25">
        <f>SUM(C36:C41)</f>
        <v>2600</v>
      </c>
      <c r="D42" s="25">
        <f>SUM(D36:D41)</f>
        <v>5617</v>
      </c>
    </row>
    <row r="43" spans="1:4" x14ac:dyDescent="0.2">
      <c r="A43" s="59" t="s">
        <v>53</v>
      </c>
      <c r="B43" s="62"/>
      <c r="C43" s="63">
        <f>SUM(C42,C35,C32)</f>
        <v>3350</v>
      </c>
      <c r="D43" s="63">
        <f>SUM(D42,D35,D32)</f>
        <v>7101</v>
      </c>
    </row>
    <row r="44" spans="1:4" x14ac:dyDescent="0.2">
      <c r="B44" s="39"/>
    </row>
    <row r="45" spans="1:4" x14ac:dyDescent="0.2">
      <c r="B45" s="9" t="s">
        <v>43</v>
      </c>
      <c r="C45" s="28">
        <f>SUM(C14,C25,C43)</f>
        <v>49977</v>
      </c>
      <c r="D45" s="28">
        <f>SUM(D25,D43,D14)</f>
        <v>57493</v>
      </c>
    </row>
  </sheetData>
  <mergeCells count="6">
    <mergeCell ref="A27:D28"/>
    <mergeCell ref="A2:D2"/>
    <mergeCell ref="A6:B7"/>
    <mergeCell ref="C6:C7"/>
    <mergeCell ref="D6:D7"/>
    <mergeCell ref="A16:D17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1" sqref="F1:H1"/>
    </sheetView>
  </sheetViews>
  <sheetFormatPr defaultRowHeight="12.75" x14ac:dyDescent="0.2"/>
  <cols>
    <col min="2" max="2" width="14.7109375" customWidth="1"/>
    <col min="3" max="3" width="17.7109375" customWidth="1"/>
    <col min="4" max="5" width="15.5703125" customWidth="1"/>
    <col min="6" max="6" width="25.140625" customWidth="1"/>
  </cols>
  <sheetData>
    <row r="1" spans="1:7" x14ac:dyDescent="0.2">
      <c r="F1" t="s">
        <v>140</v>
      </c>
    </row>
    <row r="2" spans="1:7" x14ac:dyDescent="0.2">
      <c r="F2" s="12" t="s">
        <v>58</v>
      </c>
    </row>
    <row r="3" spans="1:7" ht="27.75" customHeight="1" x14ac:dyDescent="0.2">
      <c r="A3" s="187" t="s">
        <v>121</v>
      </c>
      <c r="B3" s="187"/>
      <c r="C3" s="187"/>
      <c r="D3" s="187"/>
      <c r="E3" s="187"/>
      <c r="F3" s="187"/>
      <c r="G3" s="187"/>
    </row>
    <row r="4" spans="1:7" x14ac:dyDescent="0.2">
      <c r="F4" s="13" t="s">
        <v>29</v>
      </c>
    </row>
    <row r="5" spans="1:7" ht="47.25" customHeight="1" x14ac:dyDescent="0.2">
      <c r="B5" s="7" t="s">
        <v>16</v>
      </c>
      <c r="C5" s="3" t="s">
        <v>17</v>
      </c>
      <c r="D5" s="3" t="s">
        <v>125</v>
      </c>
      <c r="E5" s="3" t="s">
        <v>129</v>
      </c>
      <c r="F5" s="3" t="s">
        <v>18</v>
      </c>
    </row>
    <row r="6" spans="1:7" ht="25.5" customHeight="1" x14ac:dyDescent="0.2">
      <c r="B6" s="1">
        <v>1</v>
      </c>
      <c r="C6" s="2" t="s">
        <v>19</v>
      </c>
      <c r="D6" s="2">
        <v>800</v>
      </c>
      <c r="E6" s="2">
        <v>6878</v>
      </c>
      <c r="F6" s="2" t="s">
        <v>20</v>
      </c>
    </row>
    <row r="7" spans="1:7" x14ac:dyDescent="0.2">
      <c r="B7" s="1">
        <v>2</v>
      </c>
      <c r="C7" s="2" t="s">
        <v>21</v>
      </c>
      <c r="D7" s="2"/>
      <c r="E7" s="2"/>
      <c r="F7" s="2"/>
    </row>
    <row r="8" spans="1:7" ht="25.5" x14ac:dyDescent="0.2">
      <c r="B8" s="1">
        <v>3</v>
      </c>
      <c r="C8" s="2" t="s">
        <v>22</v>
      </c>
      <c r="D8" s="30"/>
      <c r="E8" s="2"/>
      <c r="F8" s="2"/>
    </row>
  </sheetData>
  <mergeCells count="1">
    <mergeCell ref="A3:G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G4" sqref="G4"/>
    </sheetView>
  </sheetViews>
  <sheetFormatPr defaultRowHeight="12.75" x14ac:dyDescent="0.2"/>
  <cols>
    <col min="1" max="1" width="25" customWidth="1"/>
    <col min="2" max="2" width="35.42578125" customWidth="1"/>
    <col min="3" max="3" width="12.140625" customWidth="1"/>
    <col min="4" max="4" width="13" customWidth="1"/>
  </cols>
  <sheetData>
    <row r="1" spans="1:7" ht="15.75" x14ac:dyDescent="0.25">
      <c r="B1" s="35" t="s">
        <v>34</v>
      </c>
      <c r="C1" t="s">
        <v>141</v>
      </c>
      <c r="G1" s="12"/>
    </row>
    <row r="2" spans="1:7" ht="15.75" x14ac:dyDescent="0.25">
      <c r="B2" s="35"/>
      <c r="D2" s="12" t="s">
        <v>59</v>
      </c>
      <c r="E2" s="12"/>
      <c r="F2" s="12"/>
      <c r="G2" s="12"/>
    </row>
    <row r="3" spans="1:7" ht="15.75" x14ac:dyDescent="0.25">
      <c r="B3" s="35"/>
      <c r="D3" s="12"/>
      <c r="E3" s="12"/>
      <c r="F3" s="12"/>
      <c r="G3" s="12"/>
    </row>
    <row r="5" spans="1:7" ht="15.75" x14ac:dyDescent="0.25">
      <c r="B5" s="8" t="s">
        <v>23</v>
      </c>
      <c r="C5" s="8"/>
      <c r="D5" s="64" t="s">
        <v>29</v>
      </c>
      <c r="E5" s="8"/>
      <c r="F5" s="8"/>
    </row>
    <row r="6" spans="1:7" ht="15.75" x14ac:dyDescent="0.25">
      <c r="B6" s="10"/>
      <c r="C6" s="11" t="s">
        <v>125</v>
      </c>
      <c r="D6" s="11" t="s">
        <v>128</v>
      </c>
      <c r="E6" s="10"/>
      <c r="F6" s="10"/>
    </row>
    <row r="7" spans="1:7" ht="15.75" x14ac:dyDescent="0.25">
      <c r="A7" s="47" t="s">
        <v>50</v>
      </c>
      <c r="B7" s="14" t="s">
        <v>41</v>
      </c>
      <c r="C7" s="21">
        <f>SUM(C8:C9)</f>
        <v>5308</v>
      </c>
      <c r="D7" s="21">
        <f>SUM(D8:D9)</f>
        <v>0</v>
      </c>
      <c r="E7" s="10"/>
      <c r="F7" s="10"/>
    </row>
    <row r="8" spans="1:7" ht="15" x14ac:dyDescent="0.2">
      <c r="A8" s="48"/>
      <c r="B8" s="14" t="s">
        <v>44</v>
      </c>
      <c r="C8" s="14">
        <v>20</v>
      </c>
      <c r="D8" s="14">
        <v>0</v>
      </c>
      <c r="E8" s="10"/>
      <c r="F8" s="10"/>
    </row>
    <row r="9" spans="1:7" ht="15" x14ac:dyDescent="0.2">
      <c r="A9" s="48"/>
      <c r="B9" s="14" t="s">
        <v>45</v>
      </c>
      <c r="C9" s="14">
        <v>5288</v>
      </c>
      <c r="D9" s="14">
        <v>0</v>
      </c>
      <c r="E9" s="10"/>
      <c r="F9" s="10"/>
    </row>
    <row r="10" spans="1:7" ht="15.75" x14ac:dyDescent="0.25">
      <c r="A10" s="48"/>
      <c r="B10" s="14" t="s">
        <v>27</v>
      </c>
      <c r="C10" s="21">
        <f>SUM(C11:C12)</f>
        <v>747</v>
      </c>
      <c r="D10" s="21">
        <f>SUM(D11:D12)</f>
        <v>1005</v>
      </c>
      <c r="E10" s="10"/>
      <c r="F10" s="10"/>
    </row>
    <row r="11" spans="1:7" ht="15" x14ac:dyDescent="0.2">
      <c r="A11" s="48"/>
      <c r="B11" s="14" t="s">
        <v>46</v>
      </c>
      <c r="C11" s="14">
        <v>150</v>
      </c>
      <c r="D11" s="14">
        <v>150</v>
      </c>
      <c r="E11" s="10"/>
      <c r="F11" s="10"/>
    </row>
    <row r="12" spans="1:7" ht="15" x14ac:dyDescent="0.2">
      <c r="A12" s="48"/>
      <c r="B12" s="14" t="s">
        <v>38</v>
      </c>
      <c r="C12" s="14">
        <v>597</v>
      </c>
      <c r="D12" s="14">
        <v>855</v>
      </c>
      <c r="E12" s="10"/>
      <c r="F12" s="10"/>
    </row>
    <row r="13" spans="1:7" ht="15.75" x14ac:dyDescent="0.25">
      <c r="A13" s="49"/>
      <c r="B13" s="21" t="s">
        <v>3</v>
      </c>
      <c r="C13" s="65">
        <f>SUM(C7,C10)</f>
        <v>6055</v>
      </c>
      <c r="D13" s="65">
        <f>SUM(D7,D10)</f>
        <v>1005</v>
      </c>
      <c r="E13" s="10"/>
      <c r="F13" s="10"/>
    </row>
    <row r="14" spans="1:7" ht="15.75" x14ac:dyDescent="0.25">
      <c r="A14" s="35"/>
      <c r="B14" s="46"/>
      <c r="C14" s="46"/>
      <c r="D14" s="46"/>
      <c r="E14" s="10"/>
      <c r="F14" s="10"/>
    </row>
    <row r="15" spans="1:7" ht="15.75" x14ac:dyDescent="0.25">
      <c r="A15" s="47" t="s">
        <v>15</v>
      </c>
      <c r="B15" s="14" t="s">
        <v>47</v>
      </c>
      <c r="C15" s="14">
        <v>300</v>
      </c>
      <c r="D15" s="14">
        <v>300</v>
      </c>
      <c r="E15" s="10"/>
      <c r="F15" s="10"/>
    </row>
    <row r="16" spans="1:7" ht="15.75" x14ac:dyDescent="0.25">
      <c r="A16" s="49"/>
      <c r="B16" s="21" t="s">
        <v>3</v>
      </c>
      <c r="C16" s="65">
        <f>SUM(C15)</f>
        <v>300</v>
      </c>
      <c r="D16" s="65">
        <f>SUM(D15)</f>
        <v>300</v>
      </c>
      <c r="E16" s="10"/>
      <c r="F16" s="10"/>
    </row>
    <row r="17" spans="1:6" ht="15.75" x14ac:dyDescent="0.25">
      <c r="A17" s="35"/>
      <c r="B17" s="53"/>
      <c r="C17" s="53"/>
      <c r="D17" s="53"/>
      <c r="E17" s="10"/>
      <c r="F17" s="10"/>
    </row>
    <row r="18" spans="1:6" ht="15.75" x14ac:dyDescent="0.25">
      <c r="B18" s="31" t="s">
        <v>28</v>
      </c>
      <c r="C18" s="33">
        <f>SUM(C7,C10,C15)</f>
        <v>6355</v>
      </c>
      <c r="D18" s="33">
        <f>SUM(D7,D10,D15)</f>
        <v>1305</v>
      </c>
    </row>
    <row r="19" spans="1:6" ht="15.75" x14ac:dyDescent="0.25">
      <c r="B19" s="31"/>
      <c r="C19" s="32"/>
      <c r="D19" s="33"/>
    </row>
    <row r="20" spans="1:6" ht="15.75" x14ac:dyDescent="0.25">
      <c r="B20" s="31"/>
      <c r="C20" s="32"/>
      <c r="D20" s="33"/>
    </row>
    <row r="22" spans="1:6" ht="15.75" x14ac:dyDescent="0.25">
      <c r="B22" s="18" t="s">
        <v>39</v>
      </c>
      <c r="C22" s="18"/>
      <c r="D22" s="18"/>
      <c r="E22" s="18"/>
      <c r="F22" s="18"/>
    </row>
    <row r="23" spans="1:6" ht="15.75" x14ac:dyDescent="0.25">
      <c r="B23" s="18"/>
      <c r="C23" s="126" t="s">
        <v>130</v>
      </c>
      <c r="D23" s="18" t="s">
        <v>128</v>
      </c>
      <c r="E23" s="18"/>
      <c r="F23" s="18"/>
    </row>
    <row r="24" spans="1:6" ht="15.75" x14ac:dyDescent="0.25">
      <c r="A24" s="47" t="s">
        <v>50</v>
      </c>
      <c r="B24" s="14" t="s">
        <v>24</v>
      </c>
      <c r="C24" s="14">
        <v>41</v>
      </c>
      <c r="D24" s="14">
        <v>41</v>
      </c>
    </row>
    <row r="25" spans="1:6" ht="15" x14ac:dyDescent="0.2">
      <c r="A25" s="48"/>
      <c r="B25" s="14" t="s">
        <v>25</v>
      </c>
      <c r="C25" s="14">
        <v>30</v>
      </c>
      <c r="D25" s="14">
        <v>30</v>
      </c>
    </row>
    <row r="26" spans="1:6" ht="15" x14ac:dyDescent="0.2">
      <c r="A26" s="48"/>
      <c r="B26" s="14" t="s">
        <v>54</v>
      </c>
      <c r="C26" s="14">
        <v>10</v>
      </c>
      <c r="D26" s="14">
        <v>10</v>
      </c>
    </row>
    <row r="27" spans="1:6" ht="15" x14ac:dyDescent="0.2">
      <c r="A27" s="48"/>
      <c r="B27" s="14" t="s">
        <v>26</v>
      </c>
      <c r="C27" s="14">
        <v>300</v>
      </c>
      <c r="D27" s="14">
        <v>300</v>
      </c>
    </row>
    <row r="28" spans="1:6" ht="15" x14ac:dyDescent="0.2">
      <c r="A28" s="48"/>
      <c r="B28" s="68" t="s">
        <v>114</v>
      </c>
      <c r="C28" s="14">
        <v>54</v>
      </c>
      <c r="D28" s="14">
        <v>54</v>
      </c>
    </row>
    <row r="29" spans="1:6" ht="15" x14ac:dyDescent="0.2">
      <c r="A29" s="48"/>
      <c r="B29" s="131" t="s">
        <v>115</v>
      </c>
      <c r="C29" s="14">
        <v>200</v>
      </c>
      <c r="D29" s="14">
        <v>200</v>
      </c>
    </row>
    <row r="30" spans="1:6" ht="15" x14ac:dyDescent="0.2">
      <c r="A30" s="48"/>
      <c r="B30" s="131" t="s">
        <v>116</v>
      </c>
      <c r="C30" s="14">
        <v>55</v>
      </c>
      <c r="D30" s="14">
        <v>55</v>
      </c>
    </row>
    <row r="31" spans="1:6" ht="15" x14ac:dyDescent="0.2">
      <c r="A31" s="48"/>
      <c r="B31" s="131" t="s">
        <v>135</v>
      </c>
      <c r="C31" s="14">
        <v>0</v>
      </c>
      <c r="D31" s="14">
        <v>66</v>
      </c>
    </row>
    <row r="32" spans="1:6" ht="15" x14ac:dyDescent="0.2">
      <c r="A32" s="48"/>
      <c r="B32" s="34" t="s">
        <v>74</v>
      </c>
      <c r="C32" s="14">
        <v>10080</v>
      </c>
      <c r="D32" s="14">
        <v>10080</v>
      </c>
    </row>
    <row r="33" spans="1:4" ht="15" x14ac:dyDescent="0.2">
      <c r="A33" s="48"/>
      <c r="B33" s="34" t="s">
        <v>139</v>
      </c>
      <c r="C33" s="14">
        <v>0</v>
      </c>
      <c r="D33" s="14">
        <v>340</v>
      </c>
    </row>
    <row r="34" spans="1:4" ht="15.75" x14ac:dyDescent="0.25">
      <c r="A34" s="52"/>
      <c r="B34" s="51" t="s">
        <v>3</v>
      </c>
      <c r="C34" s="21">
        <f>SUM(C24:C33)</f>
        <v>10770</v>
      </c>
      <c r="D34" s="21">
        <f>SUM(D24:D33)</f>
        <v>11176</v>
      </c>
    </row>
    <row r="35" spans="1:4" ht="15.75" x14ac:dyDescent="0.25">
      <c r="B35" s="50"/>
      <c r="C35" s="22"/>
      <c r="D35" s="22"/>
    </row>
    <row r="36" spans="1:4" ht="15.75" x14ac:dyDescent="0.25">
      <c r="B36" s="35" t="s">
        <v>40</v>
      </c>
      <c r="C36" s="35">
        <f>SUM(C24:C33)</f>
        <v>10770</v>
      </c>
      <c r="D36" s="35">
        <f>SUM(D24:D33)</f>
        <v>11176</v>
      </c>
    </row>
    <row r="37" spans="1:4" x14ac:dyDescent="0.2">
      <c r="C37" s="123"/>
    </row>
    <row r="38" spans="1:4" x14ac:dyDescent="0.2">
      <c r="C38" s="123"/>
    </row>
    <row r="39" spans="1:4" ht="15.75" x14ac:dyDescent="0.25">
      <c r="B39" s="35" t="s">
        <v>37</v>
      </c>
      <c r="C39" s="122">
        <f>SUM(C18,C36)</f>
        <v>17125</v>
      </c>
      <c r="D39" s="35">
        <f>SUM(D18,D36)</f>
        <v>12481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címrend</vt:lpstr>
      <vt:lpstr>2.sz.mell.</vt:lpstr>
      <vt:lpstr>3a.mell.</vt:lpstr>
      <vt:lpstr>3b.mell</vt:lpstr>
      <vt:lpstr>felhalm</vt:lpstr>
      <vt:lpstr>tartalék</vt:lpstr>
      <vt:lpstr>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Polgmest. Hiv. Lovasberény</dc:creator>
  <cp:lastModifiedBy>Horváth Péter</cp:lastModifiedBy>
  <cp:lastPrinted>2017-02-10T07:35:47Z</cp:lastPrinted>
  <dcterms:created xsi:type="dcterms:W3CDTF">2007-02-08T13:34:31Z</dcterms:created>
  <dcterms:modified xsi:type="dcterms:W3CDTF">2017-02-22T12:21:39Z</dcterms:modified>
</cp:coreProperties>
</file>